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ДКС\ТЕНДЕРЫ\2023\АНПЗ Защита от БПЛА_ДЕЛЕГИР\2. Исх ФИ О соглас делегир (Матюхин)\"/>
    </mc:Choice>
  </mc:AlternateContent>
  <xr:revisionPtr revIDLastSave="0" documentId="8_{BA6A24AB-CDE5-4233-ACB1-A7C2A5A47505}" xr6:coauthVersionLast="36" xr6:coauthVersionMax="36" xr10:uidLastSave="{00000000-0000-0000-0000-000000000000}"/>
  <bookViews>
    <workbookView xWindow="0" yWindow="0" windowWidth="11100" windowHeight="11655" xr2:uid="{C6203BFE-9745-426B-8BE1-53863C32494C}"/>
  </bookViews>
  <sheets>
    <sheet name="КП Расшифр" sheetId="30" r:id="rId1"/>
    <sheet name="Сводка Затрат" sheetId="13" r:id="rId2"/>
    <sheet name="Расчет № 1" sheetId="34" r:id="rId3"/>
    <sheet name="Расчет № 2" sheetId="35" r:id="rId4"/>
    <sheet name="Прил № 1" sheetId="36" r:id="rId5"/>
  </sheets>
  <definedNames>
    <definedName name="bookmark2" localSheetId="0">'КП Расшифр'!#REF!</definedName>
    <definedName name="_xlnm.Print_Area" localSheetId="0">'КП Расшифр'!$A$2:$D$23</definedName>
    <definedName name="_xlnm.Print_Area" localSheetId="1">'Сводка Затрат'!$A$1:$W$28</definedName>
  </definedNames>
  <calcPr calcId="191029"/>
</workbook>
</file>

<file path=xl/calcChain.xml><?xml version="1.0" encoding="utf-8"?>
<calcChain xmlns="http://schemas.openxmlformats.org/spreadsheetml/2006/main">
  <c r="C12" i="30" l="1"/>
  <c r="C11" i="30" s="1"/>
  <c r="C10" i="30" l="1"/>
  <c r="D19" i="13" l="1"/>
  <c r="W19" i="13"/>
  <c r="H19" i="13" l="1"/>
  <c r="J19" i="13"/>
  <c r="V19" i="13" l="1"/>
  <c r="V28" i="13" s="1"/>
  <c r="U19" i="13"/>
  <c r="U28" i="13" s="1"/>
  <c r="T19" i="13"/>
  <c r="S19" i="13"/>
  <c r="R19" i="13"/>
  <c r="Q19" i="13"/>
  <c r="P19" i="13"/>
  <c r="O19" i="13"/>
  <c r="N19" i="13"/>
  <c r="M19" i="13"/>
  <c r="L19" i="13"/>
  <c r="K19" i="13"/>
  <c r="I19" i="13"/>
  <c r="G19" i="13"/>
  <c r="F19" i="13"/>
  <c r="E19" i="13"/>
  <c r="W28" i="13"/>
  <c r="C17" i="30" l="1"/>
  <c r="C13" i="30"/>
  <c r="C16" i="30" l="1"/>
  <c r="C15" i="30"/>
  <c r="C14" i="30"/>
  <c r="B16" i="30"/>
  <c r="B15" i="30"/>
  <c r="B14" i="30" l="1"/>
</calcChain>
</file>

<file path=xl/sharedStrings.xml><?xml version="1.0" encoding="utf-8"?>
<sst xmlns="http://schemas.openxmlformats.org/spreadsheetml/2006/main" count="102" uniqueCount="88">
  <si>
    <t>Всего</t>
  </si>
  <si>
    <t>В том числе</t>
  </si>
  <si>
    <t xml:space="preserve">Заказчик: </t>
  </si>
  <si>
    <t xml:space="preserve">Наименование объекта: </t>
  </si>
  <si>
    <t xml:space="preserve">СВОДКА ЗАТРАТ </t>
  </si>
  <si>
    <t xml:space="preserve">Расчет составлен в уровне цен  </t>
  </si>
  <si>
    <t>№ п.п.</t>
  </si>
  <si>
    <t>Номер сметного расчета</t>
  </si>
  <si>
    <t>Наименование работ и затрат</t>
  </si>
  <si>
    <t>Сметная стоимость</t>
  </si>
  <si>
    <t>Трудозатраты</t>
  </si>
  <si>
    <t>ФОТ</t>
  </si>
  <si>
    <t>НР</t>
  </si>
  <si>
    <t>СП</t>
  </si>
  <si>
    <t>Итого</t>
  </si>
  <si>
    <t>Уровень цен</t>
  </si>
  <si>
    <t>Лимит. затраты</t>
  </si>
  <si>
    <t>Доп. затраты</t>
  </si>
  <si>
    <t>Итого (без налогов)</t>
  </si>
  <si>
    <t>Налоги</t>
  </si>
  <si>
    <t>Прямые затраты</t>
  </si>
  <si>
    <t>В т.ч. поставка заказчика</t>
  </si>
  <si>
    <t>ТЗ</t>
  </si>
  <si>
    <t>ТЗМ</t>
  </si>
  <si>
    <t>основ. з.п.</t>
  </si>
  <si>
    <t>эксп. маш.</t>
  </si>
  <si>
    <t>з.п. мех.</t>
  </si>
  <si>
    <t>материалы</t>
  </si>
  <si>
    <t>оборудование</t>
  </si>
  <si>
    <t>БИМ</t>
  </si>
  <si>
    <t>СМР</t>
  </si>
  <si>
    <t>Затраты, не учтенные в СД к тендеру:</t>
  </si>
  <si>
    <t>РАСШИФРОВКА</t>
  </si>
  <si>
    <t>№ п.п</t>
  </si>
  <si>
    <t>Наименование затрат</t>
  </si>
  <si>
    <t>Стоимость с учетом НДС, руб.</t>
  </si>
  <si>
    <t>…..</t>
  </si>
  <si>
    <t xml:space="preserve">Всего по сводке затрат </t>
  </si>
  <si>
    <t>….</t>
  </si>
  <si>
    <t>Всего Затраты, не учтенные в СД к тендеру</t>
  </si>
  <si>
    <t>……</t>
  </si>
  <si>
    <t>ООО "………..", г. ,,,,,,,,,</t>
  </si>
  <si>
    <t xml:space="preserve"> Наименование расчета № 1</t>
  </si>
  <si>
    <t xml:space="preserve"> Наименование расчета № 2</t>
  </si>
  <si>
    <t xml:space="preserve"> Наименование приложения № 1</t>
  </si>
  <si>
    <t xml:space="preserve">Подрядчик: </t>
  </si>
  <si>
    <t>Примечание</t>
  </si>
  <si>
    <t>Наименование дополнительных затрат 1</t>
  </si>
  <si>
    <t>Наименование дополнительных затрат 2</t>
  </si>
  <si>
    <t>Обязательно для заполнения</t>
  </si>
  <si>
    <t>Материалы</t>
  </si>
  <si>
    <t>Сметная стоимость по тендеру, в том числе:</t>
  </si>
  <si>
    <t>2.1</t>
  </si>
  <si>
    <t>2.2</t>
  </si>
  <si>
    <t>п.1+п.2</t>
  </si>
  <si>
    <t>ВСЕГО стоимость коммерческого предложения, в том числе:</t>
  </si>
  <si>
    <t>Ориентировочная стоимость материалов поставки подрядчика</t>
  </si>
  <si>
    <t>1.1</t>
  </si>
  <si>
    <t>1.2</t>
  </si>
  <si>
    <t>1.3</t>
  </si>
  <si>
    <t>1.4</t>
  </si>
  <si>
    <t>1.5</t>
  </si>
  <si>
    <t>1.6</t>
  </si>
  <si>
    <t>1.7</t>
  </si>
  <si>
    <t>Сметная стоимость по тендеру</t>
  </si>
  <si>
    <t>2.3</t>
  </si>
  <si>
    <t>…</t>
  </si>
  <si>
    <t xml:space="preserve">Итого по разделу </t>
  </si>
  <si>
    <t>ВСЕГО СТОИМОСТЬ КОММЕРЧЕСКОГО ПРЕДЛОЖЕНИЯ</t>
  </si>
  <si>
    <t>стоимости выполнения строительно-монтажных работ</t>
  </si>
  <si>
    <t>«Организация временных барьеров для защиты резервуарных парков ТЦРПиК и ТУ АВТ от БПЛА» титул 23-18-22-ЭГ;
«Организация временных барьеров для защиты ЦРППиК от БПЛА» титул 6-1121-23-АС, ЭГ;
«Организация временных сеточных барьеров для защиты ПС110 кВ «Внутризаводская» от БПЛА титул 15-13-23-АС, ЭГ;
«Организация временных сеточных барьеров для защиты ПС220 кВ АНПЗ от БПЛА» титул 15-14-23-АС, ЭГ.11:11</t>
  </si>
  <si>
    <t>ООО "Афипский нефтеперерабатывающий завод"</t>
  </si>
  <si>
    <t>02-01-01</t>
  </si>
  <si>
    <t>Общестроительные работы.  ПС-110 кВ "Внутризаводская", шифр 15-13-23-АС</t>
  </si>
  <si>
    <t>02-01-02</t>
  </si>
  <si>
    <t>Заземление. ПС-110 кВ "Внутризаводская", шифр 15-13-23-ЭГ</t>
  </si>
  <si>
    <t>02-02-01</t>
  </si>
  <si>
    <t>Общестроительные работы.  ПС-220, шифр 15-14-23-АС</t>
  </si>
  <si>
    <t>02-02-02</t>
  </si>
  <si>
    <t>Заземление. ПС-220, шифр 15-14-23-ЭГ</t>
  </si>
  <si>
    <t>02-03-01</t>
  </si>
  <si>
    <t>Заземление. ТЦРПиК и ТУ АВТ, шифр 23-18-22-ЭГ</t>
  </si>
  <si>
    <t>02-04-01</t>
  </si>
  <si>
    <t>Общестроительные работы. ТП № 1 и ЦРППиК, шифр 6-1121-23-АС</t>
  </si>
  <si>
    <t>02-04-02</t>
  </si>
  <si>
    <t>Заземление. ТП №1, ЦРППиК, шифр 6-1121-23- ЭГ</t>
  </si>
  <si>
    <t>Организация временных барьеров для защиты  от БПЛА. ООО "Афипский НПЗ"</t>
  </si>
  <si>
    <t>Руководитель организации: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</si>
</sst>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i/>
      <sz val="11"/>
      <color rgb="FFFFFF0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0">
    <xf numFmtId="0" fontId="0" fillId="0" borderId="0"/>
    <xf numFmtId="0" fontId="1" fillId="0" borderId="0"/>
    <xf numFmtId="0" fontId="2" fillId="0" borderId="1" applyBorder="0" applyAlignment="0">
      <alignment horizontal="center"/>
    </xf>
    <xf numFmtId="0" fontId="2" fillId="0" borderId="0">
      <alignment horizontal="left"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top"/>
    </xf>
    <xf numFmtId="0" fontId="4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1" fillId="0" borderId="0"/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1" fillId="0" borderId="0"/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1" fillId="0" borderId="1">
      <alignment vertical="top" wrapText="1"/>
    </xf>
    <xf numFmtId="0" fontId="5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>
      <alignment horizontal="left" vertical="top"/>
    </xf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4" fontId="6" fillId="0" borderId="1" xfId="1" applyNumberFormat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9" fillId="0" borderId="1" xfId="1" applyFont="1" applyBorder="1" applyAlignment="1">
      <alignment horizontal="right" vertical="top"/>
    </xf>
    <xf numFmtId="4" fontId="9" fillId="0" borderId="1" xfId="1" applyNumberFormat="1" applyFont="1" applyBorder="1" applyAlignment="1">
      <alignment horizontal="right" vertical="top" wrapText="1"/>
    </xf>
    <xf numFmtId="49" fontId="9" fillId="0" borderId="1" xfId="1" applyNumberFormat="1" applyFont="1" applyBorder="1" applyAlignment="1">
      <alignment horizontal="center" vertical="top"/>
    </xf>
    <xf numFmtId="4" fontId="9" fillId="0" borderId="1" xfId="1" applyNumberFormat="1" applyFont="1" applyBorder="1" applyAlignment="1">
      <alignment vertical="top" wrapText="1"/>
    </xf>
    <xf numFmtId="4" fontId="9" fillId="0" borderId="1" xfId="1" applyNumberFormat="1" applyFont="1" applyFill="1" applyBorder="1" applyAlignment="1">
      <alignment horizontal="right" vertical="top"/>
    </xf>
    <xf numFmtId="0" fontId="14" fillId="0" borderId="1" xfId="1" applyFont="1" applyBorder="1" applyAlignment="1">
      <alignment vertical="top"/>
    </xf>
    <xf numFmtId="0" fontId="10" fillId="0" borderId="0" xfId="1" applyFont="1" applyAlignment="1">
      <alignment vertical="top"/>
    </xf>
    <xf numFmtId="4" fontId="11" fillId="0" borderId="1" xfId="1" applyNumberFormat="1" applyFont="1" applyBorder="1" applyAlignment="1">
      <alignment horizontal="left" vertical="top" wrapText="1"/>
    </xf>
    <xf numFmtId="0" fontId="9" fillId="0" borderId="0" xfId="1" applyFont="1" applyAlignment="1">
      <alignment vertical="top"/>
    </xf>
    <xf numFmtId="0" fontId="12" fillId="0" borderId="1" xfId="1" applyFont="1" applyBorder="1" applyAlignment="1">
      <alignment vertical="top" wrapText="1"/>
    </xf>
    <xf numFmtId="4" fontId="12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left" vertical="top"/>
    </xf>
    <xf numFmtId="4" fontId="9" fillId="0" borderId="1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vertical="top" wrapText="1"/>
    </xf>
    <xf numFmtId="4" fontId="12" fillId="0" borderId="0" xfId="1" applyNumberFormat="1" applyFont="1" applyBorder="1" applyAlignment="1">
      <alignment horizontal="right" vertical="center"/>
    </xf>
    <xf numFmtId="0" fontId="11" fillId="0" borderId="0" xfId="1" applyFont="1" applyAlignment="1">
      <alignment vertical="top"/>
    </xf>
    <xf numFmtId="0" fontId="11" fillId="0" borderId="0" xfId="1" applyFont="1"/>
    <xf numFmtId="0" fontId="9" fillId="0" borderId="0" xfId="3" applyFont="1" applyAlignment="1"/>
    <xf numFmtId="0" fontId="15" fillId="0" borderId="0" xfId="3" applyFont="1" applyAlignment="1"/>
    <xf numFmtId="0" fontId="15" fillId="0" borderId="0" xfId="0" applyFont="1"/>
    <xf numFmtId="0" fontId="9" fillId="2" borderId="0" xfId="3" applyFont="1" applyFill="1" applyAlignment="1"/>
    <xf numFmtId="0" fontId="16" fillId="0" borderId="0" xfId="3" applyFont="1" applyAlignment="1"/>
    <xf numFmtId="0" fontId="15" fillId="0" borderId="0" xfId="3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5" fillId="0" borderId="0" xfId="1" applyFont="1"/>
    <xf numFmtId="0" fontId="5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0" borderId="0" xfId="0" applyFont="1"/>
    <xf numFmtId="49" fontId="5" fillId="0" borderId="1" xfId="1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4" fontId="12" fillId="0" borderId="2" xfId="0" applyNumberFormat="1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center"/>
    </xf>
    <xf numFmtId="49" fontId="15" fillId="0" borderId="1" xfId="1" applyNumberFormat="1" applyFont="1" applyBorder="1" applyAlignment="1">
      <alignment horizontal="center" vertical="top" wrapText="1"/>
    </xf>
    <xf numFmtId="4" fontId="15" fillId="0" borderId="1" xfId="1" applyNumberFormat="1" applyFont="1" applyBorder="1" applyAlignment="1">
      <alignment horizontal="right" vertical="top" wrapText="1"/>
    </xf>
    <xf numFmtId="0" fontId="15" fillId="0" borderId="1" xfId="1" applyFont="1" applyBorder="1" applyAlignment="1">
      <alignment horizontal="right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4" fontId="17" fillId="0" borderId="1" xfId="1" applyNumberFormat="1" applyFont="1" applyFill="1" applyBorder="1" applyAlignment="1">
      <alignment horizontal="right" vertical="top" wrapText="1"/>
    </xf>
    <xf numFmtId="4" fontId="17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right" vertical="top" wrapText="1"/>
    </xf>
    <xf numFmtId="49" fontId="7" fillId="0" borderId="1" xfId="1" applyNumberFormat="1" applyFont="1" applyBorder="1" applyAlignment="1">
      <alignment horizontal="center" vertical="top" wrapText="1"/>
    </xf>
    <xf numFmtId="4" fontId="7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right" vertical="top" wrapText="1"/>
    </xf>
    <xf numFmtId="4" fontId="7" fillId="0" borderId="1" xfId="1" applyNumberFormat="1" applyFont="1" applyFill="1" applyBorder="1" applyAlignment="1">
      <alignment horizontal="right" vertical="top" wrapText="1"/>
    </xf>
    <xf numFmtId="4" fontId="8" fillId="0" borderId="1" xfId="1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1" xfId="0" applyFont="1" applyBorder="1" applyAlignment="1">
      <alignment horizontal="left" vertical="top"/>
    </xf>
    <xf numFmtId="49" fontId="6" fillId="0" borderId="7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right" vertical="top" wrapText="1"/>
    </xf>
    <xf numFmtId="0" fontId="15" fillId="0" borderId="1" xfId="1" applyFont="1" applyFill="1" applyBorder="1" applyAlignment="1">
      <alignment horizontal="right" vertical="top" wrapText="1"/>
    </xf>
    <xf numFmtId="0" fontId="15" fillId="0" borderId="0" xfId="0" applyFont="1" applyFill="1"/>
    <xf numFmtId="0" fontId="8" fillId="0" borderId="0" xfId="1" applyFont="1" applyBorder="1" applyAlignment="1">
      <alignment horizontal="left" vertical="top"/>
    </xf>
    <xf numFmtId="0" fontId="15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top" wrapText="1"/>
    </xf>
    <xf numFmtId="0" fontId="7" fillId="0" borderId="0" xfId="1" quotePrefix="1" applyFont="1" applyAlignment="1">
      <alignment vertical="top"/>
    </xf>
    <xf numFmtId="49" fontId="9" fillId="0" borderId="0" xfId="1" applyNumberFormat="1" applyFont="1" applyBorder="1" applyAlignment="1">
      <alignment horizontal="center" vertical="top"/>
    </xf>
    <xf numFmtId="0" fontId="9" fillId="0" borderId="0" xfId="1" applyFont="1" applyBorder="1" applyAlignment="1">
      <alignment horizontal="right" vertical="top"/>
    </xf>
    <xf numFmtId="4" fontId="9" fillId="0" borderId="0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left" vertical="top"/>
    </xf>
    <xf numFmtId="0" fontId="9" fillId="0" borderId="0" xfId="1" applyFont="1" applyBorder="1"/>
    <xf numFmtId="0" fontId="19" fillId="0" borderId="0" xfId="0" applyFont="1"/>
    <xf numFmtId="0" fontId="18" fillId="0" borderId="0" xfId="1" applyFont="1" applyAlignment="1"/>
    <xf numFmtId="0" fontId="9" fillId="4" borderId="1" xfId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vertical="top"/>
    </xf>
    <xf numFmtId="4" fontId="12" fillId="4" borderId="1" xfId="1" applyNumberFormat="1" applyFont="1" applyFill="1" applyBorder="1" applyAlignment="1">
      <alignment horizontal="right" vertical="top" wrapText="1"/>
    </xf>
    <xf numFmtId="0" fontId="13" fillId="4" borderId="1" xfId="1" applyFont="1" applyFill="1" applyBorder="1" applyAlignment="1">
      <alignment horizontal="center" vertical="top"/>
    </xf>
    <xf numFmtId="4" fontId="12" fillId="0" borderId="1" xfId="1" applyNumberFormat="1" applyFont="1" applyBorder="1" applyAlignment="1">
      <alignment horizontal="center" vertical="top"/>
    </xf>
    <xf numFmtId="0" fontId="12" fillId="3" borderId="7" xfId="0" applyFont="1" applyFill="1" applyBorder="1" applyAlignment="1">
      <alignment horizontal="center"/>
    </xf>
    <xf numFmtId="0" fontId="12" fillId="3" borderId="6" xfId="0" applyFont="1" applyFill="1" applyBorder="1" applyAlignment="1"/>
    <xf numFmtId="4" fontId="12" fillId="3" borderId="6" xfId="0" applyNumberFormat="1" applyFont="1" applyFill="1" applyBorder="1" applyAlignment="1">
      <alignment horizontal="right" wrapText="1"/>
    </xf>
    <xf numFmtId="2" fontId="12" fillId="3" borderId="6" xfId="0" applyNumberFormat="1" applyFont="1" applyFill="1" applyBorder="1" applyAlignment="1">
      <alignment horizontal="right" wrapText="1"/>
    </xf>
    <xf numFmtId="0" fontId="9" fillId="3" borderId="6" xfId="0" applyFont="1" applyFill="1" applyBorder="1" applyAlignment="1">
      <alignment horizontal="center"/>
    </xf>
    <xf numFmtId="4" fontId="12" fillId="3" borderId="8" xfId="0" applyNumberFormat="1" applyFont="1" applyFill="1" applyBorder="1" applyAlignment="1">
      <alignment horizontal="right" wrapText="1"/>
    </xf>
    <xf numFmtId="0" fontId="9" fillId="0" borderId="0" xfId="0" applyFont="1" applyFill="1" applyAlignment="1">
      <alignment horizontal="center"/>
    </xf>
    <xf numFmtId="49" fontId="21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/>
    </xf>
    <xf numFmtId="0" fontId="22" fillId="0" borderId="0" xfId="0" applyFont="1" applyFill="1" applyAlignment="1">
      <alignment horizontal="center"/>
    </xf>
    <xf numFmtId="49" fontId="23" fillId="0" borderId="0" xfId="0" applyNumberFormat="1" applyFont="1" applyAlignment="1">
      <alignment vertical="top"/>
    </xf>
    <xf numFmtId="0" fontId="22" fillId="0" borderId="0" xfId="0" applyFont="1" applyFill="1" applyAlignment="1">
      <alignment horizontal="center" vertical="center"/>
    </xf>
    <xf numFmtId="49" fontId="24" fillId="0" borderId="0" xfId="0" applyNumberFormat="1" applyFont="1" applyAlignment="1">
      <alignment vertical="top"/>
    </xf>
    <xf numFmtId="49" fontId="21" fillId="0" borderId="0" xfId="0" applyNumberFormat="1" applyFont="1" applyFill="1" applyAlignment="1">
      <alignment vertical="top"/>
    </xf>
    <xf numFmtId="0" fontId="12" fillId="0" borderId="9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12" fillId="3" borderId="9" xfId="0" applyFont="1" applyFill="1" applyBorder="1" applyAlignment="1">
      <alignment vertical="top"/>
    </xf>
    <xf numFmtId="0" fontId="12" fillId="3" borderId="5" xfId="0" applyFont="1" applyFill="1" applyBorder="1" applyAlignment="1">
      <alignment vertical="top"/>
    </xf>
    <xf numFmtId="0" fontId="12" fillId="3" borderId="10" xfId="0" applyFont="1" applyFill="1" applyBorder="1" applyAlignment="1">
      <alignment vertical="top"/>
    </xf>
    <xf numFmtId="4" fontId="12" fillId="3" borderId="2" xfId="0" applyNumberFormat="1" applyFont="1" applyFill="1" applyBorder="1" applyAlignment="1">
      <alignment horizontal="right" vertical="top" wrapText="1"/>
    </xf>
    <xf numFmtId="2" fontId="12" fillId="3" borderId="2" xfId="0" applyNumberFormat="1" applyFont="1" applyFill="1" applyBorder="1" applyAlignment="1">
      <alignment horizontal="right" vertical="top" wrapText="1"/>
    </xf>
    <xf numFmtId="0" fontId="9" fillId="3" borderId="0" xfId="0" applyFont="1" applyFill="1" applyAlignment="1">
      <alignment horizontal="center" vertical="center"/>
    </xf>
    <xf numFmtId="0" fontId="9" fillId="0" borderId="0" xfId="3" applyFont="1" applyFill="1" applyAlignment="1"/>
    <xf numFmtId="0" fontId="2" fillId="0" borderId="1" xfId="0" applyNumberFormat="1" applyFont="1" applyFill="1" applyBorder="1" applyAlignment="1" applyProtection="1">
      <alignment horizontal="left" vertical="top" wrapText="1"/>
    </xf>
    <xf numFmtId="4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>
      <alignment horizontal="center" vertical="top" wrapText="1"/>
    </xf>
    <xf numFmtId="0" fontId="20" fillId="0" borderId="0" xfId="1" applyFont="1" applyAlignment="1">
      <alignment horizontal="center"/>
    </xf>
    <xf numFmtId="0" fontId="9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 vertical="top"/>
    </xf>
    <xf numFmtId="0" fontId="9" fillId="0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3" applyFont="1" applyAlignment="1">
      <alignment horizontal="left" wrapText="1"/>
    </xf>
    <xf numFmtId="0" fontId="12" fillId="0" borderId="0" xfId="3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</cellXfs>
  <cellStyles count="40">
    <cellStyle name="Акт" xfId="9" xr:uid="{00000000-0005-0000-0000-000000000000}"/>
    <cellStyle name="АктМТСН" xfId="10" xr:uid="{00000000-0005-0000-0000-000001000000}"/>
    <cellStyle name="ВедРесурсов" xfId="11" xr:uid="{00000000-0005-0000-0000-000002000000}"/>
    <cellStyle name="ВедРесурсовАкт" xfId="12" xr:uid="{00000000-0005-0000-0000-000003000000}"/>
    <cellStyle name="Денежный 2" xfId="6" xr:uid="{7DE96E37-8353-421E-9CB5-E04D3BF1604E}"/>
    <cellStyle name="Денежный 2 2" xfId="39" xr:uid="{7DE96E37-8353-421E-9CB5-E04D3BF1604E}"/>
    <cellStyle name="Индексы" xfId="13" xr:uid="{00000000-0005-0000-0000-000004000000}"/>
    <cellStyle name="Итоги" xfId="14" xr:uid="{00000000-0005-0000-0000-000005000000}"/>
    <cellStyle name="ИтогоАктБазЦ" xfId="15" xr:uid="{00000000-0005-0000-0000-000006000000}"/>
    <cellStyle name="ИтогоАктБИМ" xfId="16" xr:uid="{00000000-0005-0000-0000-000007000000}"/>
    <cellStyle name="ИтогоАктРесМет" xfId="17" xr:uid="{00000000-0005-0000-0000-000008000000}"/>
    <cellStyle name="ИтогоБазЦ" xfId="18" xr:uid="{00000000-0005-0000-0000-000009000000}"/>
    <cellStyle name="ИтогоБИМ" xfId="19" xr:uid="{00000000-0005-0000-0000-00000A000000}"/>
    <cellStyle name="ИтогоРесМет" xfId="20" xr:uid="{00000000-0005-0000-0000-00000B000000}"/>
    <cellStyle name="КС-3" xfId="2" xr:uid="{00000000-0005-0000-0000-000000000000}"/>
    <cellStyle name="ЛокСмета" xfId="21" xr:uid="{00000000-0005-0000-0000-00000C000000}"/>
    <cellStyle name="ЛокСмМТСН" xfId="22" xr:uid="{00000000-0005-0000-0000-00000D000000}"/>
    <cellStyle name="М29" xfId="23" xr:uid="{00000000-0005-0000-0000-00000E000000}"/>
    <cellStyle name="ОбСмета" xfId="24" xr:uid="{00000000-0005-0000-0000-00000F000000}"/>
    <cellStyle name="Обычный" xfId="0" builtinId="0"/>
    <cellStyle name="Обычный 10 2 2" xfId="7" xr:uid="{67B38D62-7340-4CBD-9D4A-60AB48C7E82D}"/>
    <cellStyle name="Обычный 2" xfId="1" xr:uid="{00000000-0005-0000-0000-000001000000}"/>
    <cellStyle name="Обычный 2 2" xfId="4" xr:uid="{18BD2295-B080-43E2-B3BE-D642179E46EB}"/>
    <cellStyle name="Обычный 3" xfId="8" xr:uid="{00000000-0005-0000-0000-000037000000}"/>
    <cellStyle name="Обычный 4" xfId="36" xr:uid="{00000000-0005-0000-0000-00004B000000}"/>
    <cellStyle name="Параметр" xfId="25" xr:uid="{00000000-0005-0000-0000-000011000000}"/>
    <cellStyle name="ПеременныеСметы" xfId="26" xr:uid="{00000000-0005-0000-0000-000012000000}"/>
    <cellStyle name="РесСмета" xfId="27" xr:uid="{00000000-0005-0000-0000-000013000000}"/>
    <cellStyle name="СводВедРес" xfId="28" xr:uid="{00000000-0005-0000-0000-000014000000}"/>
    <cellStyle name="СводкаСтоимРаб" xfId="29" xr:uid="{00000000-0005-0000-0000-000015000000}"/>
    <cellStyle name="СводРасч" xfId="30" xr:uid="{00000000-0005-0000-0000-000016000000}"/>
    <cellStyle name="Титул" xfId="3" xr:uid="{00000000-0005-0000-0000-000002000000}"/>
    <cellStyle name="Титул 2" xfId="37" xr:uid="{00000000-0005-0000-0000-000002000000}"/>
    <cellStyle name="Титул 3" xfId="31" xr:uid="{00000000-0005-0000-0000-000017000000}"/>
    <cellStyle name="Финансовый 2" xfId="38" xr:uid="{00000000-0005-0000-0000-000052000000}"/>
    <cellStyle name="Финансовый 2 2" xfId="5" xr:uid="{9EBAA085-3D0E-4418-B5C8-B7778A0ABDB6}"/>
    <cellStyle name="Финансовый 3" xfId="35" xr:uid="{00000000-0005-0000-0000-000054000000}"/>
    <cellStyle name="Хвост" xfId="32" xr:uid="{00000000-0005-0000-0000-000018000000}"/>
    <cellStyle name="Ценник" xfId="33" xr:uid="{00000000-0005-0000-0000-000019000000}"/>
    <cellStyle name="Экспертиза" xfId="34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043A-3EA9-4B36-A121-8C76A63E3476}">
  <dimension ref="A1:I22"/>
  <sheetViews>
    <sheetView tabSelected="1" view="pageBreakPreview" zoomScaleNormal="100" zoomScaleSheetLayoutView="100" workbookViewId="0">
      <selection activeCell="C18" sqref="C18"/>
    </sheetView>
  </sheetViews>
  <sheetFormatPr defaultColWidth="9.140625" defaultRowHeight="15" x14ac:dyDescent="0.25"/>
  <cols>
    <col min="1" max="1" width="8" style="6" customWidth="1"/>
    <col min="2" max="2" width="65.140625" style="6" customWidth="1"/>
    <col min="3" max="3" width="17.42578125" style="6" customWidth="1"/>
    <col min="4" max="4" width="22.140625" style="32" customWidth="1"/>
    <col min="5" max="5" width="16.85546875" style="6" customWidth="1"/>
    <col min="6" max="16384" width="9.140625" style="6"/>
  </cols>
  <sheetData>
    <row r="1" spans="1:9" ht="20.25" x14ac:dyDescent="0.3">
      <c r="A1" s="120" t="s">
        <v>49</v>
      </c>
      <c r="B1" s="120"/>
      <c r="C1" s="120"/>
      <c r="D1" s="120"/>
    </row>
    <row r="2" spans="1:9" ht="12.75" customHeight="1" x14ac:dyDescent="0.25">
      <c r="A2" s="121"/>
      <c r="B2" s="121"/>
      <c r="C2" s="121"/>
      <c r="D2" s="121"/>
      <c r="E2" s="5"/>
      <c r="F2" s="5"/>
      <c r="G2" s="5"/>
      <c r="H2" s="5"/>
      <c r="I2" s="5"/>
    </row>
    <row r="3" spans="1:9" ht="15" customHeight="1" x14ac:dyDescent="0.25">
      <c r="A3" s="122"/>
      <c r="B3" s="122"/>
      <c r="C3" s="122"/>
      <c r="D3" s="122"/>
      <c r="E3" s="5"/>
      <c r="F3" s="5"/>
      <c r="G3" s="5"/>
      <c r="H3" s="5"/>
      <c r="I3" s="5"/>
    </row>
    <row r="4" spans="1:9" x14ac:dyDescent="0.25">
      <c r="A4" s="7"/>
      <c r="B4" s="7"/>
      <c r="C4" s="8"/>
      <c r="D4" s="9"/>
    </row>
    <row r="5" spans="1:9" x14ac:dyDescent="0.25">
      <c r="A5" s="123" t="s">
        <v>32</v>
      </c>
      <c r="B5" s="123"/>
      <c r="C5" s="123"/>
      <c r="D5" s="123"/>
    </row>
    <row r="6" spans="1:9" ht="15.75" customHeight="1" x14ac:dyDescent="0.25">
      <c r="A6" s="119" t="s">
        <v>69</v>
      </c>
      <c r="B6" s="119"/>
      <c r="C6" s="119"/>
      <c r="D6" s="119"/>
      <c r="E6" s="85"/>
      <c r="F6" s="5"/>
      <c r="G6" s="5"/>
      <c r="H6" s="5"/>
      <c r="I6" s="5"/>
    </row>
    <row r="7" spans="1:9" ht="63" customHeight="1" x14ac:dyDescent="0.25">
      <c r="A7" s="119" t="s">
        <v>70</v>
      </c>
      <c r="B7" s="119"/>
      <c r="C7" s="119"/>
      <c r="D7" s="119"/>
      <c r="E7" s="85"/>
      <c r="F7" s="5"/>
      <c r="G7" s="5"/>
      <c r="H7" s="5"/>
      <c r="I7" s="5"/>
    </row>
    <row r="9" spans="1:9" s="11" customFormat="1" ht="42.75" x14ac:dyDescent="0.25">
      <c r="A9" s="10" t="s">
        <v>33</v>
      </c>
      <c r="B9" s="10" t="s">
        <v>34</v>
      </c>
      <c r="C9" s="10" t="s">
        <v>35</v>
      </c>
      <c r="D9" s="10" t="s">
        <v>46</v>
      </c>
    </row>
    <row r="10" spans="1:9" s="14" customFormat="1" x14ac:dyDescent="0.25">
      <c r="A10" s="86">
        <v>1</v>
      </c>
      <c r="B10" s="87" t="s">
        <v>51</v>
      </c>
      <c r="C10" s="88">
        <f>'Сводка Затрат'!W19</f>
        <v>25146410.09</v>
      </c>
      <c r="D10" s="89"/>
    </row>
    <row r="11" spans="1:9" s="14" customFormat="1" x14ac:dyDescent="0.25">
      <c r="A11" s="12"/>
      <c r="B11" s="15" t="s">
        <v>30</v>
      </c>
      <c r="C11" s="16">
        <f>C10-C12</f>
        <v>14379084.218000002</v>
      </c>
      <c r="D11" s="13"/>
    </row>
    <row r="12" spans="1:9" s="14" customFormat="1" x14ac:dyDescent="0.25">
      <c r="A12" s="12"/>
      <c r="B12" s="15" t="s">
        <v>50</v>
      </c>
      <c r="C12" s="16">
        <f>'Сводка Затрат'!H19*1.2</f>
        <v>10767325.871999998</v>
      </c>
      <c r="D12" s="13"/>
    </row>
    <row r="13" spans="1:9" s="14" customFormat="1" x14ac:dyDescent="0.25">
      <c r="A13" s="86">
        <v>2</v>
      </c>
      <c r="B13" s="87" t="s">
        <v>31</v>
      </c>
      <c r="C13" s="88">
        <f>'Сводка Затрат'!W27</f>
        <v>0</v>
      </c>
      <c r="D13" s="89"/>
    </row>
    <row r="14" spans="1:9" s="21" customFormat="1" x14ac:dyDescent="0.25">
      <c r="A14" s="17" t="s">
        <v>52</v>
      </c>
      <c r="B14" s="18" t="str">
        <f>'Сводка Затрат'!C21</f>
        <v>Наименование дополнительных затрат 1</v>
      </c>
      <c r="C14" s="19">
        <f>'Сводка Затрат'!W22</f>
        <v>0</v>
      </c>
      <c r="D14" s="20"/>
    </row>
    <row r="15" spans="1:9" s="21" customFormat="1" x14ac:dyDescent="0.25">
      <c r="A15" s="17" t="s">
        <v>53</v>
      </c>
      <c r="B15" s="18" t="str">
        <f>'Сводка Затрат'!C22</f>
        <v>Наименование дополнительных затрат 2</v>
      </c>
      <c r="C15" s="19">
        <f>'Сводка Затрат'!W24</f>
        <v>0</v>
      </c>
      <c r="D15" s="20"/>
    </row>
    <row r="16" spans="1:9" s="23" customFormat="1" ht="16.5" customHeight="1" x14ac:dyDescent="0.25">
      <c r="A16" s="17"/>
      <c r="B16" s="18" t="str">
        <f>'Сводка Затрат'!C25</f>
        <v>….</v>
      </c>
      <c r="C16" s="19">
        <f>'Сводка Затрат'!W25</f>
        <v>0</v>
      </c>
      <c r="D16" s="22"/>
    </row>
    <row r="17" spans="1:4" ht="12.75" customHeight="1" x14ac:dyDescent="0.25">
      <c r="A17" s="17" t="s">
        <v>40</v>
      </c>
      <c r="B17" s="24" t="s">
        <v>55</v>
      </c>
      <c r="C17" s="25">
        <f>'Сводка Затрат'!W28</f>
        <v>25146410.09</v>
      </c>
      <c r="D17" s="90" t="s">
        <v>54</v>
      </c>
    </row>
    <row r="18" spans="1:4" x14ac:dyDescent="0.25">
      <c r="A18" s="17" t="s">
        <v>40</v>
      </c>
      <c r="B18" s="15" t="s">
        <v>30</v>
      </c>
      <c r="C18" s="27"/>
      <c r="D18" s="26"/>
    </row>
    <row r="19" spans="1:4" x14ac:dyDescent="0.25">
      <c r="A19" s="17" t="s">
        <v>40</v>
      </c>
      <c r="B19" s="15" t="s">
        <v>56</v>
      </c>
      <c r="C19" s="27"/>
      <c r="D19" s="26"/>
    </row>
    <row r="20" spans="1:4" s="83" customFormat="1" x14ac:dyDescent="0.25">
      <c r="A20" s="79"/>
      <c r="B20" s="80"/>
      <c r="C20" s="81"/>
      <c r="D20" s="82"/>
    </row>
    <row r="21" spans="1:4" x14ac:dyDescent="0.25">
      <c r="A21" s="28"/>
      <c r="B21" s="29" t="s">
        <v>87</v>
      </c>
      <c r="C21" s="30"/>
      <c r="D21" s="31"/>
    </row>
    <row r="22" spans="1:4" x14ac:dyDescent="0.25">
      <c r="D22" s="6"/>
    </row>
  </sheetData>
  <mergeCells count="6">
    <mergeCell ref="A7:D7"/>
    <mergeCell ref="A1:D1"/>
    <mergeCell ref="A2:D2"/>
    <mergeCell ref="A3:D3"/>
    <mergeCell ref="A5:D5"/>
    <mergeCell ref="A6:D6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66D5-CE5E-44F3-8D0F-1CD6CB1064C1}">
  <dimension ref="A1:X38"/>
  <sheetViews>
    <sheetView view="pageBreakPreview" topLeftCell="A2" zoomScale="80" zoomScaleNormal="80" zoomScaleSheetLayoutView="80" workbookViewId="0">
      <selection activeCell="N15" sqref="N15"/>
    </sheetView>
  </sheetViews>
  <sheetFormatPr defaultColWidth="9.140625" defaultRowHeight="15.75" x14ac:dyDescent="0.2"/>
  <cols>
    <col min="1" max="1" width="9.28515625" style="35" bestFit="1" customWidth="1"/>
    <col min="2" max="2" width="17" style="35" customWidth="1"/>
    <col min="3" max="3" width="42" style="35" customWidth="1"/>
    <col min="4" max="4" width="15.7109375" style="35" customWidth="1"/>
    <col min="5" max="5" width="15.28515625" style="35" customWidth="1"/>
    <col min="6" max="6" width="15.140625" style="35" customWidth="1"/>
    <col min="7" max="7" width="12.7109375" style="35" customWidth="1"/>
    <col min="8" max="8" width="15.85546875" style="35" customWidth="1"/>
    <col min="9" max="9" width="16" style="35" customWidth="1"/>
    <col min="10" max="10" width="15.42578125" style="35" customWidth="1"/>
    <col min="11" max="11" width="19.7109375" style="35" customWidth="1"/>
    <col min="12" max="16" width="14.140625" style="35" customWidth="1"/>
    <col min="17" max="17" width="14.85546875" style="35" customWidth="1"/>
    <col min="18" max="18" width="13.140625" style="35" customWidth="1"/>
    <col min="19" max="19" width="10.85546875" style="35" customWidth="1"/>
    <col min="20" max="20" width="16.42578125" style="35" customWidth="1"/>
    <col min="21" max="23" width="18.7109375" style="35" customWidth="1"/>
    <col min="24" max="24" width="37.5703125" style="98" customWidth="1"/>
    <col min="25" max="16384" width="9.140625" style="35"/>
  </cols>
  <sheetData>
    <row r="1" spans="1:24" ht="30" customHeight="1" x14ac:dyDescent="0.25">
      <c r="A1" s="33" t="s">
        <v>2</v>
      </c>
      <c r="B1" s="33"/>
      <c r="C1" s="127" t="s">
        <v>71</v>
      </c>
      <c r="D1" s="127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4" x14ac:dyDescent="0.25">
      <c r="A2" s="33" t="s">
        <v>45</v>
      </c>
      <c r="B2" s="33"/>
      <c r="C2" s="36" t="s">
        <v>41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4" ht="24.75" customHeight="1" x14ac:dyDescent="0.25">
      <c r="A3" s="33" t="s">
        <v>3</v>
      </c>
      <c r="B3" s="37"/>
      <c r="C3" s="114" t="s">
        <v>86</v>
      </c>
      <c r="D3" s="8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4" x14ac:dyDescent="0.2">
      <c r="A4" s="38"/>
      <c r="B4" s="39"/>
      <c r="C4" s="39"/>
      <c r="D4" s="39"/>
      <c r="E4" s="39"/>
      <c r="F4" s="39"/>
      <c r="G4" s="39"/>
      <c r="H4" s="39"/>
      <c r="I4" s="40"/>
      <c r="J4" s="40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4" x14ac:dyDescent="0.2">
      <c r="A5" s="128" t="s">
        <v>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4" x14ac:dyDescent="0.2">
      <c r="A6" s="41" t="s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4" x14ac:dyDescent="0.2">
      <c r="A7" s="129" t="s">
        <v>6</v>
      </c>
      <c r="B7" s="126" t="s">
        <v>7</v>
      </c>
      <c r="C7" s="131" t="s">
        <v>8</v>
      </c>
      <c r="D7" s="130" t="s">
        <v>9</v>
      </c>
      <c r="E7" s="130"/>
      <c r="F7" s="130"/>
      <c r="G7" s="130"/>
      <c r="H7" s="130"/>
      <c r="I7" s="130"/>
      <c r="J7" s="130"/>
      <c r="K7" s="130"/>
      <c r="L7" s="130" t="s">
        <v>10</v>
      </c>
      <c r="M7" s="130"/>
      <c r="N7" s="126" t="s">
        <v>11</v>
      </c>
      <c r="O7" s="126" t="s">
        <v>12</v>
      </c>
      <c r="P7" s="126" t="s">
        <v>13</v>
      </c>
      <c r="Q7" s="126" t="s">
        <v>14</v>
      </c>
      <c r="R7" s="126" t="s">
        <v>15</v>
      </c>
      <c r="S7" s="126" t="s">
        <v>16</v>
      </c>
      <c r="T7" s="126" t="s">
        <v>17</v>
      </c>
      <c r="U7" s="126" t="s">
        <v>18</v>
      </c>
      <c r="V7" s="126" t="s">
        <v>19</v>
      </c>
      <c r="W7" s="126" t="s">
        <v>0</v>
      </c>
    </row>
    <row r="8" spans="1:24" s="42" customFormat="1" ht="24.75" customHeight="1" x14ac:dyDescent="0.2">
      <c r="A8" s="129"/>
      <c r="B8" s="126"/>
      <c r="C8" s="132"/>
      <c r="D8" s="126" t="s">
        <v>20</v>
      </c>
      <c r="E8" s="126" t="s">
        <v>1</v>
      </c>
      <c r="F8" s="126"/>
      <c r="G8" s="126"/>
      <c r="H8" s="126"/>
      <c r="I8" s="126"/>
      <c r="J8" s="126" t="s">
        <v>21</v>
      </c>
      <c r="K8" s="126"/>
      <c r="L8" s="126" t="s">
        <v>22</v>
      </c>
      <c r="M8" s="126" t="s">
        <v>23</v>
      </c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99"/>
    </row>
    <row r="9" spans="1:24" s="42" customFormat="1" ht="90.75" customHeight="1" x14ac:dyDescent="0.2">
      <c r="A9" s="129"/>
      <c r="B9" s="126"/>
      <c r="C9" s="133"/>
      <c r="D9" s="126"/>
      <c r="E9" s="43" t="s">
        <v>24</v>
      </c>
      <c r="F9" s="43" t="s">
        <v>25</v>
      </c>
      <c r="G9" s="43" t="s">
        <v>26</v>
      </c>
      <c r="H9" s="43" t="s">
        <v>27</v>
      </c>
      <c r="I9" s="43" t="s">
        <v>28</v>
      </c>
      <c r="J9" s="43" t="s">
        <v>27</v>
      </c>
      <c r="K9" s="43" t="s">
        <v>28</v>
      </c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99"/>
    </row>
    <row r="10" spans="1:24" s="42" customFormat="1" x14ac:dyDescent="0.2">
      <c r="A10" s="44">
        <v>1</v>
      </c>
      <c r="B10" s="43">
        <v>2</v>
      </c>
      <c r="C10" s="44">
        <v>3</v>
      </c>
      <c r="D10" s="43">
        <v>4</v>
      </c>
      <c r="E10" s="44">
        <v>5</v>
      </c>
      <c r="F10" s="43">
        <v>6</v>
      </c>
      <c r="G10" s="44">
        <v>7</v>
      </c>
      <c r="H10" s="43">
        <v>8</v>
      </c>
      <c r="I10" s="44">
        <v>9</v>
      </c>
      <c r="J10" s="43">
        <v>10</v>
      </c>
      <c r="K10" s="44">
        <v>11</v>
      </c>
      <c r="L10" s="43">
        <v>12</v>
      </c>
      <c r="M10" s="44">
        <v>13</v>
      </c>
      <c r="N10" s="43">
        <v>14</v>
      </c>
      <c r="O10" s="44">
        <v>15</v>
      </c>
      <c r="P10" s="43">
        <v>16</v>
      </c>
      <c r="Q10" s="44">
        <v>17</v>
      </c>
      <c r="R10" s="43">
        <v>18</v>
      </c>
      <c r="S10" s="44">
        <v>19</v>
      </c>
      <c r="T10" s="43">
        <v>20</v>
      </c>
      <c r="U10" s="44">
        <v>21</v>
      </c>
      <c r="V10" s="43">
        <v>22</v>
      </c>
      <c r="W10" s="44">
        <v>23</v>
      </c>
      <c r="X10" s="99"/>
    </row>
    <row r="11" spans="1:24" s="97" customFormat="1" ht="13.5" customHeight="1" x14ac:dyDescent="0.25">
      <c r="A11" s="91">
        <v>1</v>
      </c>
      <c r="B11" s="92" t="s">
        <v>64</v>
      </c>
      <c r="C11" s="92"/>
      <c r="D11" s="93"/>
      <c r="E11" s="93"/>
      <c r="F11" s="93"/>
      <c r="G11" s="93"/>
      <c r="H11" s="93"/>
      <c r="I11" s="93"/>
      <c r="J11" s="93"/>
      <c r="K11" s="94"/>
      <c r="L11" s="93"/>
      <c r="M11" s="93"/>
      <c r="N11" s="93"/>
      <c r="O11" s="93"/>
      <c r="P11" s="93"/>
      <c r="Q11" s="93"/>
      <c r="R11" s="93"/>
      <c r="S11" s="93"/>
      <c r="T11" s="95"/>
      <c r="U11" s="93"/>
      <c r="V11" s="93"/>
      <c r="W11" s="96"/>
      <c r="X11" s="100"/>
    </row>
    <row r="12" spans="1:24" s="42" customFormat="1" ht="40.5" customHeight="1" x14ac:dyDescent="0.2">
      <c r="A12" s="46" t="s">
        <v>57</v>
      </c>
      <c r="B12" s="115" t="s">
        <v>72</v>
      </c>
      <c r="C12" s="115" t="s">
        <v>73</v>
      </c>
      <c r="D12" s="116">
        <v>7241640.6100000003</v>
      </c>
      <c r="E12" s="116">
        <v>1812070.45</v>
      </c>
      <c r="F12" s="116">
        <v>802923.25</v>
      </c>
      <c r="G12" s="116">
        <v>336455.13</v>
      </c>
      <c r="H12" s="116">
        <v>4626646.91</v>
      </c>
      <c r="I12" s="117"/>
      <c r="J12" s="117"/>
      <c r="K12" s="117"/>
      <c r="L12" s="116">
        <v>6494.96</v>
      </c>
      <c r="M12" s="118">
        <v>874.16</v>
      </c>
      <c r="N12" s="116">
        <v>2148525.58</v>
      </c>
      <c r="O12" s="116">
        <v>2069194.03</v>
      </c>
      <c r="P12" s="116">
        <v>1301196.3799999999</v>
      </c>
      <c r="Q12" s="116">
        <v>10612031.02</v>
      </c>
      <c r="R12" s="117" t="s">
        <v>29</v>
      </c>
      <c r="S12" s="117"/>
      <c r="T12" s="117"/>
      <c r="U12" s="116">
        <v>10612031.02</v>
      </c>
      <c r="V12" s="116">
        <v>2122406.2000000002</v>
      </c>
      <c r="W12" s="116">
        <v>12734437.220000001</v>
      </c>
      <c r="X12" s="101"/>
    </row>
    <row r="13" spans="1:24" s="42" customFormat="1" ht="31.5" customHeight="1" x14ac:dyDescent="0.2">
      <c r="A13" s="46" t="s">
        <v>58</v>
      </c>
      <c r="B13" s="115" t="s">
        <v>74</v>
      </c>
      <c r="C13" s="115" t="s">
        <v>75</v>
      </c>
      <c r="D13" s="116">
        <v>229373.21</v>
      </c>
      <c r="E13" s="116">
        <v>62293.77</v>
      </c>
      <c r="F13" s="116">
        <v>29142.13</v>
      </c>
      <c r="G13" s="116">
        <v>10360.5</v>
      </c>
      <c r="H13" s="116">
        <v>137937.31</v>
      </c>
      <c r="I13" s="117"/>
      <c r="J13" s="117"/>
      <c r="K13" s="117"/>
      <c r="L13" s="118">
        <v>229.81</v>
      </c>
      <c r="M13" s="118">
        <v>30.21</v>
      </c>
      <c r="N13" s="116">
        <v>72654.27</v>
      </c>
      <c r="O13" s="116">
        <v>68727.16</v>
      </c>
      <c r="P13" s="116">
        <v>35047.480000000003</v>
      </c>
      <c r="Q13" s="116">
        <v>333147.84999999998</v>
      </c>
      <c r="R13" s="117" t="s">
        <v>29</v>
      </c>
      <c r="S13" s="117"/>
      <c r="T13" s="117"/>
      <c r="U13" s="116">
        <v>333147.84999999998</v>
      </c>
      <c r="V13" s="116">
        <v>66629.570000000007</v>
      </c>
      <c r="W13" s="116">
        <v>399777.42</v>
      </c>
      <c r="X13" s="101"/>
    </row>
    <row r="14" spans="1:24" s="42" customFormat="1" ht="48" customHeight="1" x14ac:dyDescent="0.2">
      <c r="A14" s="46" t="s">
        <v>59</v>
      </c>
      <c r="B14" s="115" t="s">
        <v>76</v>
      </c>
      <c r="C14" s="115" t="s">
        <v>77</v>
      </c>
      <c r="D14" s="116">
        <v>5282947.4400000004</v>
      </c>
      <c r="E14" s="116">
        <v>1472017.3</v>
      </c>
      <c r="F14" s="116">
        <v>571837.06999999995</v>
      </c>
      <c r="G14" s="116">
        <v>238694.18</v>
      </c>
      <c r="H14" s="116">
        <v>3239093.07</v>
      </c>
      <c r="I14" s="117"/>
      <c r="J14" s="117"/>
      <c r="K14" s="117"/>
      <c r="L14" s="116">
        <v>5280.14</v>
      </c>
      <c r="M14" s="118">
        <v>620.08000000000004</v>
      </c>
      <c r="N14" s="116">
        <v>1710711.48</v>
      </c>
      <c r="O14" s="116">
        <v>1640936.95</v>
      </c>
      <c r="P14" s="116">
        <v>1036757.11</v>
      </c>
      <c r="Q14" s="116">
        <v>7960641.5</v>
      </c>
      <c r="R14" s="117" t="s">
        <v>29</v>
      </c>
      <c r="S14" s="117"/>
      <c r="T14" s="117"/>
      <c r="U14" s="116">
        <v>7960641.5</v>
      </c>
      <c r="V14" s="116">
        <v>1592128.3</v>
      </c>
      <c r="W14" s="116">
        <v>9552769.8000000007</v>
      </c>
      <c r="X14" s="101"/>
    </row>
    <row r="15" spans="1:24" s="42" customFormat="1" ht="27.75" customHeight="1" x14ac:dyDescent="0.2">
      <c r="A15" s="46" t="s">
        <v>60</v>
      </c>
      <c r="B15" s="115" t="s">
        <v>78</v>
      </c>
      <c r="C15" s="115" t="s">
        <v>79</v>
      </c>
      <c r="D15" s="116">
        <v>176619.06</v>
      </c>
      <c r="E15" s="116">
        <v>47247.87</v>
      </c>
      <c r="F15" s="116">
        <v>20905.21</v>
      </c>
      <c r="G15" s="116">
        <v>7353.81</v>
      </c>
      <c r="H15" s="116">
        <v>108465.98</v>
      </c>
      <c r="I15" s="117"/>
      <c r="J15" s="117"/>
      <c r="K15" s="117"/>
      <c r="L15" s="118">
        <v>173.57</v>
      </c>
      <c r="M15" s="118">
        <v>21.4</v>
      </c>
      <c r="N15" s="116">
        <v>54601.68</v>
      </c>
      <c r="O15" s="116">
        <v>51742.68</v>
      </c>
      <c r="P15" s="116">
        <v>26450.639999999999</v>
      </c>
      <c r="Q15" s="116">
        <v>254812.38</v>
      </c>
      <c r="R15" s="117" t="s">
        <v>29</v>
      </c>
      <c r="S15" s="117"/>
      <c r="T15" s="117"/>
      <c r="U15" s="116">
        <v>254812.38</v>
      </c>
      <c r="V15" s="116">
        <v>50962.48</v>
      </c>
      <c r="W15" s="116">
        <v>305774.86</v>
      </c>
      <c r="X15" s="99"/>
    </row>
    <row r="16" spans="1:24" s="42" customFormat="1" ht="32.25" customHeight="1" x14ac:dyDescent="0.2">
      <c r="A16" s="46" t="s">
        <v>61</v>
      </c>
      <c r="B16" s="115" t="s">
        <v>80</v>
      </c>
      <c r="C16" s="115" t="s">
        <v>81</v>
      </c>
      <c r="D16" s="116">
        <v>577422.46</v>
      </c>
      <c r="E16" s="116">
        <v>140315.51999999999</v>
      </c>
      <c r="F16" s="116">
        <v>14396.51</v>
      </c>
      <c r="G16" s="116">
        <v>3397.78</v>
      </c>
      <c r="H16" s="116">
        <v>422710.43</v>
      </c>
      <c r="I16" s="117"/>
      <c r="J16" s="117"/>
      <c r="K16" s="117"/>
      <c r="L16" s="118">
        <v>491.61</v>
      </c>
      <c r="M16" s="118">
        <v>8.91</v>
      </c>
      <c r="N16" s="116">
        <v>143713.29999999999</v>
      </c>
      <c r="O16" s="116">
        <v>139312.13</v>
      </c>
      <c r="P16" s="116">
        <v>73293.789999999994</v>
      </c>
      <c r="Q16" s="116">
        <v>790028.38</v>
      </c>
      <c r="R16" s="117" t="s">
        <v>29</v>
      </c>
      <c r="S16" s="117"/>
      <c r="T16" s="117"/>
      <c r="U16" s="116">
        <v>790028.38</v>
      </c>
      <c r="V16" s="116">
        <v>158005.68</v>
      </c>
      <c r="W16" s="116">
        <v>948034.06</v>
      </c>
      <c r="X16" s="99"/>
    </row>
    <row r="17" spans="1:24" s="42" customFormat="1" ht="30" customHeight="1" x14ac:dyDescent="0.2">
      <c r="A17" s="46" t="s">
        <v>62</v>
      </c>
      <c r="B17" s="115" t="s">
        <v>82</v>
      </c>
      <c r="C17" s="115" t="s">
        <v>83</v>
      </c>
      <c r="D17" s="116">
        <v>72890.11</v>
      </c>
      <c r="E17" s="116">
        <v>26116.07</v>
      </c>
      <c r="F17" s="116">
        <v>46774.04</v>
      </c>
      <c r="G17" s="116">
        <v>16088.7</v>
      </c>
      <c r="H17" s="117"/>
      <c r="I17" s="117"/>
      <c r="J17" s="117"/>
      <c r="K17" s="117"/>
      <c r="L17" s="118">
        <v>100.91</v>
      </c>
      <c r="M17" s="118">
        <v>54.39</v>
      </c>
      <c r="N17" s="116">
        <v>42204.77</v>
      </c>
      <c r="O17" s="116">
        <v>62041.01</v>
      </c>
      <c r="P17" s="116">
        <v>56554.39</v>
      </c>
      <c r="Q17" s="116">
        <v>191485.51</v>
      </c>
      <c r="R17" s="117" t="s">
        <v>29</v>
      </c>
      <c r="S17" s="117"/>
      <c r="T17" s="117"/>
      <c r="U17" s="116">
        <v>191485.51</v>
      </c>
      <c r="V17" s="116">
        <v>38297.1</v>
      </c>
      <c r="W17" s="116">
        <v>229782.61</v>
      </c>
      <c r="X17" s="99"/>
    </row>
    <row r="18" spans="1:24" s="45" customFormat="1" ht="33" customHeight="1" x14ac:dyDescent="0.25">
      <c r="A18" s="46" t="s">
        <v>63</v>
      </c>
      <c r="B18" s="115" t="s">
        <v>84</v>
      </c>
      <c r="C18" s="115" t="s">
        <v>85</v>
      </c>
      <c r="D18" s="116">
        <v>596244.73</v>
      </c>
      <c r="E18" s="116">
        <v>143061.9</v>
      </c>
      <c r="F18" s="116">
        <v>15264.97</v>
      </c>
      <c r="G18" s="116">
        <v>3593.16</v>
      </c>
      <c r="H18" s="116">
        <v>437917.86</v>
      </c>
      <c r="I18" s="117"/>
      <c r="J18" s="117"/>
      <c r="K18" s="117"/>
      <c r="L18" s="118">
        <v>501.2</v>
      </c>
      <c r="M18" s="118">
        <v>9.43</v>
      </c>
      <c r="N18" s="116">
        <v>146655.06</v>
      </c>
      <c r="O18" s="116">
        <v>142156.31</v>
      </c>
      <c r="P18" s="116">
        <v>74794.06</v>
      </c>
      <c r="Q18" s="116">
        <v>813195.1</v>
      </c>
      <c r="R18" s="117" t="s">
        <v>29</v>
      </c>
      <c r="S18" s="117"/>
      <c r="T18" s="117"/>
      <c r="U18" s="116">
        <v>813195.1</v>
      </c>
      <c r="V18" s="116">
        <v>162639.01999999999</v>
      </c>
      <c r="W18" s="116">
        <v>975834.12</v>
      </c>
      <c r="X18" s="98"/>
    </row>
    <row r="19" spans="1:24" s="52" customFormat="1" ht="27.75" customHeight="1" x14ac:dyDescent="0.25">
      <c r="A19" s="47" t="s">
        <v>37</v>
      </c>
      <c r="B19" s="48"/>
      <c r="C19" s="49"/>
      <c r="D19" s="50">
        <f>SUM(D12:D18)</f>
        <v>14177137.620000001</v>
      </c>
      <c r="E19" s="50">
        <f t="shared" ref="E19:V19" si="0">SUM(E12:E18)</f>
        <v>3703122.88</v>
      </c>
      <c r="F19" s="50">
        <f t="shared" si="0"/>
        <v>1501243.18</v>
      </c>
      <c r="G19" s="50">
        <f t="shared" si="0"/>
        <v>615943.26000000013</v>
      </c>
      <c r="H19" s="50">
        <f>SUM(H12:H18)</f>
        <v>8972771.5599999987</v>
      </c>
      <c r="I19" s="50">
        <f t="shared" si="0"/>
        <v>0</v>
      </c>
      <c r="J19" s="50">
        <f>SUM(J12:J18)</f>
        <v>0</v>
      </c>
      <c r="K19" s="50">
        <f t="shared" si="0"/>
        <v>0</v>
      </c>
      <c r="L19" s="50">
        <f t="shared" si="0"/>
        <v>13272.2</v>
      </c>
      <c r="M19" s="50">
        <f t="shared" si="0"/>
        <v>1618.5800000000004</v>
      </c>
      <c r="N19" s="50">
        <f t="shared" si="0"/>
        <v>4319066.1399999997</v>
      </c>
      <c r="O19" s="50">
        <f t="shared" si="0"/>
        <v>4174110.2699999996</v>
      </c>
      <c r="P19" s="50">
        <f t="shared" si="0"/>
        <v>2604093.85</v>
      </c>
      <c r="Q19" s="50">
        <f t="shared" si="0"/>
        <v>20955341.739999998</v>
      </c>
      <c r="R19" s="50">
        <f t="shared" si="0"/>
        <v>0</v>
      </c>
      <c r="S19" s="50">
        <f t="shared" si="0"/>
        <v>0</v>
      </c>
      <c r="T19" s="50">
        <f t="shared" si="0"/>
        <v>0</v>
      </c>
      <c r="U19" s="50">
        <f t="shared" si="0"/>
        <v>20955341.739999998</v>
      </c>
      <c r="V19" s="50">
        <f t="shared" si="0"/>
        <v>4191068.3500000006</v>
      </c>
      <c r="W19" s="50">
        <f>SUM(W12:W18)</f>
        <v>25146410.09</v>
      </c>
      <c r="X19" s="102"/>
    </row>
    <row r="20" spans="1:24" s="97" customFormat="1" ht="13.5" customHeight="1" x14ac:dyDescent="0.25">
      <c r="A20" s="91">
        <v>2</v>
      </c>
      <c r="B20" s="92" t="s">
        <v>31</v>
      </c>
      <c r="C20" s="92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3"/>
      <c r="S20" s="93"/>
      <c r="T20" s="95"/>
      <c r="U20" s="93"/>
      <c r="V20" s="93"/>
      <c r="W20" s="96"/>
      <c r="X20" s="100"/>
    </row>
    <row r="21" spans="1:24" x14ac:dyDescent="0.2">
      <c r="A21" s="46" t="s">
        <v>52</v>
      </c>
      <c r="B21" s="46"/>
      <c r="C21" s="59" t="s">
        <v>47</v>
      </c>
      <c r="D21" s="54"/>
      <c r="E21" s="54"/>
      <c r="F21" s="54"/>
      <c r="G21" s="54"/>
      <c r="H21" s="54"/>
      <c r="I21" s="54"/>
      <c r="J21" s="54"/>
      <c r="K21" s="54"/>
      <c r="L21" s="55"/>
      <c r="M21" s="55"/>
      <c r="N21" s="56"/>
      <c r="O21" s="57"/>
      <c r="P21" s="57"/>
      <c r="Q21" s="54"/>
      <c r="R21" s="55"/>
      <c r="S21" s="54"/>
      <c r="T21" s="54"/>
      <c r="U21" s="58"/>
      <c r="V21" s="58"/>
      <c r="W21" s="58"/>
    </row>
    <row r="22" spans="1:24" s="42" customFormat="1" ht="15.75" customHeight="1" x14ac:dyDescent="0.2">
      <c r="A22" s="46" t="s">
        <v>53</v>
      </c>
      <c r="C22" s="59" t="s">
        <v>48</v>
      </c>
      <c r="D22" s="2"/>
      <c r="E22" s="2"/>
      <c r="F22" s="2"/>
      <c r="G22" s="2"/>
      <c r="H22" s="2"/>
      <c r="I22" s="2"/>
      <c r="J22" s="2"/>
      <c r="K22" s="2"/>
      <c r="L22" s="3"/>
      <c r="M22" s="3"/>
      <c r="N22" s="60"/>
      <c r="O22" s="60"/>
      <c r="P22" s="60"/>
      <c r="Q22" s="2"/>
      <c r="R22" s="3"/>
      <c r="S22" s="2"/>
      <c r="T22" s="2"/>
      <c r="U22" s="1"/>
      <c r="V22" s="1"/>
      <c r="W22" s="1"/>
      <c r="X22" s="99"/>
    </row>
    <row r="23" spans="1:24" s="66" customFormat="1" x14ac:dyDescent="0.2">
      <c r="A23" s="46" t="s">
        <v>65</v>
      </c>
      <c r="B23" s="61"/>
      <c r="C23" s="59"/>
      <c r="D23" s="62"/>
      <c r="E23" s="62"/>
      <c r="F23" s="62"/>
      <c r="G23" s="62"/>
      <c r="H23" s="62"/>
      <c r="I23" s="62"/>
      <c r="J23" s="62"/>
      <c r="K23" s="62"/>
      <c r="L23" s="63"/>
      <c r="M23" s="63"/>
      <c r="N23" s="64"/>
      <c r="O23" s="64"/>
      <c r="P23" s="64"/>
      <c r="Q23" s="62"/>
      <c r="R23" s="63"/>
      <c r="S23" s="62"/>
      <c r="T23" s="62"/>
      <c r="U23" s="65"/>
      <c r="V23" s="65"/>
      <c r="W23" s="65"/>
      <c r="X23" s="103"/>
    </row>
    <row r="24" spans="1:24" s="42" customFormat="1" ht="15.75" customHeight="1" x14ac:dyDescent="0.2">
      <c r="A24" s="46" t="s">
        <v>66</v>
      </c>
      <c r="B24" s="46"/>
      <c r="D24" s="2"/>
      <c r="E24" s="2"/>
      <c r="F24" s="2"/>
      <c r="G24" s="2"/>
      <c r="H24" s="2"/>
      <c r="I24" s="2"/>
      <c r="J24" s="2"/>
      <c r="K24" s="2"/>
      <c r="L24" s="3"/>
      <c r="M24" s="3"/>
      <c r="N24" s="2"/>
      <c r="O24" s="2"/>
      <c r="P24" s="2"/>
      <c r="Q24" s="2"/>
      <c r="R24" s="3"/>
      <c r="S24" s="2"/>
      <c r="T24" s="2"/>
      <c r="U24" s="1"/>
      <c r="V24" s="1"/>
      <c r="W24" s="1"/>
      <c r="X24" s="99"/>
    </row>
    <row r="25" spans="1:24" ht="12.75" customHeight="1" x14ac:dyDescent="0.2">
      <c r="A25" s="53"/>
      <c r="B25" s="67" t="s">
        <v>36</v>
      </c>
      <c r="C25" s="67" t="s">
        <v>38</v>
      </c>
      <c r="D25" s="67"/>
      <c r="E25" s="67"/>
      <c r="F25" s="67"/>
      <c r="G25" s="67"/>
      <c r="H25" s="67"/>
      <c r="I25" s="67"/>
      <c r="J25" s="54"/>
      <c r="K25" s="54"/>
      <c r="L25" s="67"/>
      <c r="M25" s="67"/>
      <c r="N25" s="67"/>
      <c r="O25" s="67"/>
      <c r="P25" s="67"/>
      <c r="Q25" s="67"/>
      <c r="R25" s="55"/>
      <c r="S25" s="54"/>
      <c r="T25" s="54"/>
      <c r="U25" s="67"/>
      <c r="V25" s="67"/>
      <c r="W25" s="67"/>
    </row>
    <row r="26" spans="1:24" s="72" customFormat="1" x14ac:dyDescent="0.2">
      <c r="A26" s="68"/>
      <c r="B26" s="69"/>
      <c r="C26" s="70" t="s">
        <v>67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1"/>
      <c r="S26" s="56"/>
      <c r="T26" s="56"/>
      <c r="U26" s="57"/>
      <c r="V26" s="57"/>
      <c r="W26" s="57"/>
      <c r="X26" s="104"/>
    </row>
    <row r="27" spans="1:24" s="52" customFormat="1" x14ac:dyDescent="0.25">
      <c r="A27" s="105" t="s">
        <v>39</v>
      </c>
      <c r="B27" s="106"/>
      <c r="C27" s="107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0"/>
      <c r="O27" s="50"/>
      <c r="P27" s="50"/>
      <c r="Q27" s="50"/>
      <c r="R27" s="50"/>
      <c r="S27" s="50"/>
      <c r="U27" s="50"/>
      <c r="V27" s="50"/>
      <c r="W27" s="50"/>
      <c r="X27" s="102"/>
    </row>
    <row r="28" spans="1:24" s="52" customFormat="1" x14ac:dyDescent="0.25">
      <c r="A28" s="108" t="s">
        <v>68</v>
      </c>
      <c r="B28" s="109"/>
      <c r="C28" s="110"/>
      <c r="D28" s="111"/>
      <c r="E28" s="111"/>
      <c r="F28" s="111"/>
      <c r="G28" s="111"/>
      <c r="H28" s="111"/>
      <c r="I28" s="111"/>
      <c r="J28" s="111"/>
      <c r="K28" s="112"/>
      <c r="L28" s="111"/>
      <c r="M28" s="111"/>
      <c r="N28" s="111"/>
      <c r="O28" s="111"/>
      <c r="P28" s="111"/>
      <c r="Q28" s="111"/>
      <c r="R28" s="111"/>
      <c r="S28" s="111"/>
      <c r="T28" s="113"/>
      <c r="U28" s="111">
        <f>U19+U27</f>
        <v>20955341.739999998</v>
      </c>
      <c r="V28" s="111">
        <f>V19+V27</f>
        <v>4191068.3500000006</v>
      </c>
      <c r="W28" s="111">
        <f>W19+W27</f>
        <v>25146410.09</v>
      </c>
      <c r="X28" s="102"/>
    </row>
    <row r="30" spans="1:24" x14ac:dyDescent="0.2">
      <c r="A30" s="73"/>
      <c r="B30" s="74"/>
      <c r="C30" s="74"/>
      <c r="D30" s="74"/>
      <c r="E30" s="74"/>
    </row>
    <row r="31" spans="1:24" ht="31.5" customHeight="1" x14ac:dyDescent="0.2">
      <c r="A31" s="125"/>
      <c r="B31" s="125"/>
      <c r="C31" s="125"/>
      <c r="D31" s="75"/>
      <c r="E31" s="4"/>
    </row>
    <row r="32" spans="1:24" ht="29.25" customHeight="1" x14ac:dyDescent="0.2">
      <c r="A32" s="125"/>
      <c r="B32" s="125"/>
      <c r="C32" s="125"/>
      <c r="D32" s="75"/>
      <c r="E32" s="4"/>
    </row>
    <row r="33" spans="1:5" ht="18.75" customHeight="1" x14ac:dyDescent="0.2">
      <c r="A33" s="124"/>
      <c r="B33" s="124"/>
      <c r="C33" s="124"/>
      <c r="D33" s="76"/>
      <c r="E33" s="4"/>
    </row>
    <row r="34" spans="1:5" ht="20.25" customHeight="1" x14ac:dyDescent="0.2">
      <c r="A34" s="124"/>
      <c r="B34" s="124"/>
      <c r="C34" s="124"/>
      <c r="D34" s="76"/>
      <c r="E34" s="4"/>
    </row>
    <row r="35" spans="1:5" ht="20.25" customHeight="1" x14ac:dyDescent="0.2">
      <c r="A35" s="124"/>
      <c r="B35" s="124"/>
      <c r="C35" s="124"/>
      <c r="D35" s="76"/>
      <c r="E35" s="4"/>
    </row>
    <row r="36" spans="1:5" ht="16.5" customHeight="1" x14ac:dyDescent="0.2">
      <c r="A36" s="124"/>
      <c r="B36" s="124"/>
      <c r="C36" s="124"/>
      <c r="D36" s="76"/>
      <c r="E36" s="4"/>
    </row>
    <row r="37" spans="1:5" ht="20.25" customHeight="1" x14ac:dyDescent="0.2">
      <c r="A37" s="124"/>
      <c r="B37" s="124"/>
      <c r="C37" s="124"/>
      <c r="D37" s="77"/>
      <c r="E37" s="78"/>
    </row>
    <row r="38" spans="1:5" ht="30" customHeight="1" x14ac:dyDescent="0.2">
      <c r="A38" s="124"/>
      <c r="B38" s="124"/>
      <c r="C38" s="124"/>
      <c r="D38" s="77"/>
      <c r="E38" s="78"/>
    </row>
  </sheetData>
  <mergeCells count="30">
    <mergeCell ref="C1:D1"/>
    <mergeCell ref="A37:C37"/>
    <mergeCell ref="A38:C38"/>
    <mergeCell ref="A5:W5"/>
    <mergeCell ref="A7:A9"/>
    <mergeCell ref="B7:B9"/>
    <mergeCell ref="D8:D9"/>
    <mergeCell ref="D7:K7"/>
    <mergeCell ref="T7:T9"/>
    <mergeCell ref="U7:U9"/>
    <mergeCell ref="V7:V9"/>
    <mergeCell ref="L7:M7"/>
    <mergeCell ref="L8:L9"/>
    <mergeCell ref="M8:M9"/>
    <mergeCell ref="C7:C9"/>
    <mergeCell ref="J8:K8"/>
    <mergeCell ref="E8:I8"/>
    <mergeCell ref="W7:W9"/>
    <mergeCell ref="Q7:Q9"/>
    <mergeCell ref="R7:R9"/>
    <mergeCell ref="S7:S9"/>
    <mergeCell ref="N7:N9"/>
    <mergeCell ref="O7:O9"/>
    <mergeCell ref="P7:P9"/>
    <mergeCell ref="A35:C35"/>
    <mergeCell ref="A36:C36"/>
    <mergeCell ref="A31:C31"/>
    <mergeCell ref="A32:C32"/>
    <mergeCell ref="A33:C33"/>
    <mergeCell ref="A34:C34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83BE-071F-4AD2-931A-E4554C9D64EB}">
  <dimension ref="A1"/>
  <sheetViews>
    <sheetView workbookViewId="0">
      <selection activeCell="G37" sqref="G37"/>
    </sheetView>
  </sheetViews>
  <sheetFormatPr defaultRowHeight="15" x14ac:dyDescent="0.25"/>
  <sheetData>
    <row r="1" spans="1:1" x14ac:dyDescent="0.25">
      <c r="A1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3078-F0F7-4FE6-B940-B4C808C31931}">
  <dimension ref="A1"/>
  <sheetViews>
    <sheetView workbookViewId="0"/>
  </sheetViews>
  <sheetFormatPr defaultRowHeight="15" x14ac:dyDescent="0.25"/>
  <sheetData>
    <row r="1" spans="1:1" x14ac:dyDescent="0.25">
      <c r="A1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FFF4-F72D-480E-8D60-6AC7BB40B0B9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КП Расшифр</vt:lpstr>
      <vt:lpstr>Сводка Затрат</vt:lpstr>
      <vt:lpstr>Расчет № 1</vt:lpstr>
      <vt:lpstr>Расчет № 2</vt:lpstr>
      <vt:lpstr>Прил № 1</vt:lpstr>
      <vt:lpstr>'КП Расшифр'!Область_печати</vt:lpstr>
      <vt:lpstr>'Сводка Затрат'!Область_печати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Семенова Яна Борисовна</cp:lastModifiedBy>
  <cp:lastPrinted>2022-08-19T13:00:07Z</cp:lastPrinted>
  <dcterms:created xsi:type="dcterms:W3CDTF">2012-09-25T04:33:48Z</dcterms:created>
  <dcterms:modified xsi:type="dcterms:W3CDTF">2023-08-31T06:35:55Z</dcterms:modified>
</cp:coreProperties>
</file>