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showInkAnnotation="0"/>
  <mc:AlternateContent xmlns:mc="http://schemas.openxmlformats.org/markup-compatibility/2006">
    <mc:Choice Requires="x15">
      <x15ac:absPath xmlns:x15ac="http://schemas.microsoft.com/office/spreadsheetml/2010/11/ac" url="\\doc-filertest\desktops\Enduraev_VA\Рабочий стол\Ендураев\ТП-27\Для Тендера\Март 2025\"/>
    </mc:Choice>
  </mc:AlternateContent>
  <xr:revisionPtr revIDLastSave="0" documentId="8_{3C182CA0-6130-4288-9A86-7AA129E20CC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РВ" sheetId="1" r:id="rId1"/>
  </sheets>
  <definedNames>
    <definedName name="_xlnm._FilterDatabase" localSheetId="0" hidden="1">РВ!$A$9:$H$128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1" l="1"/>
  <c r="F55" i="1"/>
  <c r="F54" i="1"/>
  <c r="F53" i="1"/>
  <c r="F52" i="1"/>
  <c r="F43" i="1"/>
  <c r="F41" i="1"/>
  <c r="F47" i="1"/>
  <c r="F46" i="1"/>
  <c r="F49" i="1"/>
  <c r="A106" i="1" l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05" i="1"/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" i="1"/>
</calcChain>
</file>

<file path=xl/sharedStrings.xml><?xml version="1.0" encoding="utf-8"?>
<sst xmlns="http://schemas.openxmlformats.org/spreadsheetml/2006/main" count="588" uniqueCount="233">
  <si>
    <t>№№ пп</t>
  </si>
  <si>
    <t>Разделение поставки</t>
  </si>
  <si>
    <t>Примечание</t>
  </si>
  <si>
    <t>Все МТР предусмотренные проектом, не указанные в данной разделительной ведомости, поставляются Подрядчиком.</t>
  </si>
  <si>
    <t>Номенклатурное наименование МТР</t>
  </si>
  <si>
    <t>Техническая характеристика, описание</t>
  </si>
  <si>
    <t>№ спецификации</t>
  </si>
  <si>
    <t>Ед.изм.</t>
  </si>
  <si>
    <t>шт</t>
  </si>
  <si>
    <t>м</t>
  </si>
  <si>
    <t>Заказчик</t>
  </si>
  <si>
    <t>Подрядчик</t>
  </si>
  <si>
    <t>Начальник управления по строительству, техническому перевооружению и реконструкции ООО "Афипский НПЗ"</t>
  </si>
  <si>
    <t>Шкаф распределительный, взрывозащищенный, 1ExdIIBT5, 0.4/0.23 кВ, на 8 отходящих линий</t>
  </si>
  <si>
    <t>Шкаф распределительный, взрывозащищенный, 1ExdIIBT5, 0.4/0.23 кВ, на 5 отходящих линий</t>
  </si>
  <si>
    <t>Коробка зажимов
КЗИ 3,2-5-(Л-1БМ-М20-К3)х1(А)-(Л-1БМ-М32-К3)х1(С)-0ExiaIICT6-Х-В1,5</t>
  </si>
  <si>
    <t>компл</t>
  </si>
  <si>
    <t>ШУСА-ВЭЛ13-1ExdIIBT5-УХЛ1 
схема см. л.3</t>
  </si>
  <si>
    <t>60562/17-52-КЖ-07-000</t>
  </si>
  <si>
    <t>ШУСА-ВЭЛ7-1ExdIIBT5-УХЛ1 
схема см. л.4</t>
  </si>
  <si>
    <t>ШУСА-ВЭЛ9-1ExdIIBT5-УХЛ1 
схема см. л.5</t>
  </si>
  <si>
    <t>Блочно-модульная трансформаторная подстанция</t>
  </si>
  <si>
    <t>Все ТМЦ, необходимые для выполнения работ</t>
  </si>
  <si>
    <t>Разделительная ведомость
поставки материалов и оборудования для объекта "Реконструкция ТП-27" по шифру РД 60562/17-52.</t>
  </si>
  <si>
    <t>60562/17-52-КМ-07-000</t>
  </si>
  <si>
    <t>Кол-во по проект</t>
  </si>
  <si>
    <t>Кабель ВБШвнг(А)-LS 5 х 6 - 1.0 ГОСТ 55025-2012</t>
  </si>
  <si>
    <t>Кабель силовой с медными жилами, бронированный, с изоляцией и оболочкой из ПВХ пластиката пониженой пожароопасности с низким дымо- и газовыделением, на напряжение - 1кВ 
ВБШвнг(А)-LS 5 х 6 - 1.0 ГОСТ 55025-2012</t>
  </si>
  <si>
    <t>Кабель ПвВнг(А)-LS 3х120/50 - 6.0 ГОСТ 55025-2012</t>
  </si>
  <si>
    <t>Кабель силовой с медными жилами с изоляцией из сшитого полиэтилена в оболочке из ПВХ пластиката пониженой пожароопасности с низким дымо- и газовыделением, на напряжение - 6кВ 
ПвВнг(А)-LS 3х120/70 - 6.0 ГОСТ 55025-2012</t>
  </si>
  <si>
    <t>Кабель ПвВнг(А)-LS 3х70/50 - 6.0 ГОСТ 55025-2012</t>
  </si>
  <si>
    <t>Кабель силовой с медными жилами с изоляцией из сшитого полиэтилена в оболочке из ПВХ пластиката пониженой пожароопасности с низким дымо- и газовыделением, на напряжение - 6кВ 
ПвВнг(А)-LS 3х70/50 - 6.0 ГОСТ 55025-2012</t>
  </si>
  <si>
    <t>Кабель ВБШвнг(А)-LS 5 х 95 - 1.0 ГОСТ 55025-2012</t>
  </si>
  <si>
    <t>Кабель силовой с медными жилами, бронированный, с изоляцией и оболочкой из ПВХ пластиката пониженой пожароопасности с низким дымо- и газовыделением, на напряжение - 1кВ 
ВБШвнг(А)-LS 5 х 95 - 1.0 ГОСТ 55025-2012</t>
  </si>
  <si>
    <t>Кабель ВБШвнг(А)-LS 5 х 50 - 1.0 ГОСТ 55025-2012</t>
  </si>
  <si>
    <t>Кабель силовой с медными жилами, бронированный, с изоляцией и оболочкой из ПВХ пластиката пониженой пожароопасности с низким дымо- и газовыделением, на напряжение - 1кВ 
ВБШвнг(А)-LS 5 х 50 - 1.0 ГОСТ 55025-2012</t>
  </si>
  <si>
    <t>Кабель ВБШвнг(А)-LS 5 х 35 - 1.0 ГОСТ 55025-2012</t>
  </si>
  <si>
    <t>Кабель силовой с медными жилами, бронированный, с изоляцией и оболочкой из ПВХ пластиката пониженой пожароопасности с низким дымо- и газовыделением, на напряжение - 1кВ 
ВБШвнг(А)-LS 5 х 35 - 1.0 ГОСТ 55025-2012</t>
  </si>
  <si>
    <t>Кабель ВБШвнг(А)-LS 5 х 25 - 1.0 ГОСТ 55025-2012</t>
  </si>
  <si>
    <t>Кабель силовой с медными жилами, бронированный, с изоляцией и оболочкой из ПВХ пластиката пониженой пожароопасности с низким дымо- и газовыделением, на напряжение - 1кВ 
ВБШвнг(А)-LS 5 х 25 - 1.0 ГОСТ 55025-2012</t>
  </si>
  <si>
    <t>Кабель ВБШвнг(А)-LS 5 х 16 - 1.0 ГОСТ 55025-2012</t>
  </si>
  <si>
    <t>Кабель силовой с медными жилами, бронированный, с изоляцией и оболочкой из ПВХ пластиката пониженой пожароопасности с низким дымо- и газовыделением, на напряжение - 1кВ 
ВБШвнг(А)-LS 5 х 16 - 1.0 ГОСТ 55025-2012</t>
  </si>
  <si>
    <t>Кабель ВБШвнг(А)-LS 5 х 10 - 1.0 ГОСТ 55025-2012</t>
  </si>
  <si>
    <t>Кабель силовой с медными жилами, бронированный, с изоляцией и оболочкой из ПВХ пластиката пониженой пожароопасности с низким дымо- и газовыделением, на напряжение - 1кВ 
ВБШвнг(А)-LS 5 х 10 - 1.0 ГОСТ 55025-2012</t>
  </si>
  <si>
    <t>Кабель ВБШвнг(А)-LS 5 х 4 - 1.0 ГОСТ 55025-2012</t>
  </si>
  <si>
    <t>Кабель силовой с медными жилами, бронированный, с изоляцией и оболочкой из ПВХ пластиката пониженой пожароопасности с низким дымо- и газовыделением, на напряжение - 1кВ 
ВБШвнг(А)-LS 5 х 4 - 1.0 ГОСТ 55025-2012</t>
  </si>
  <si>
    <t>Кабель ВБШвнг(А)-LS 4 х 95 - 1.0 ГОСТ 55025-2012</t>
  </si>
  <si>
    <t>Кабель силовой с медными жилами, бронированный, с изоляцией и оболочкой из ПВХ пластиката пониженой пожароопасности с низким дымо- и газовыделением, на напряжение - 1кВ 
ВБШвнг(А)-LS 4 х 95 - 1.0 ГОСТ 55025-2012</t>
  </si>
  <si>
    <t>Кабель ВБШвнг(А)-LS 4 х 25 - 1.0 ГОСТ 55025-2012</t>
  </si>
  <si>
    <t>Кабель силовой с медными жилами, бронированный, с изоляцией и оболочкой из ПВХ пластиката пониженой пожароопасности с низким дымо- и газовыделением, на напряжение - 1кВ 
ВБШвнг(А)-LS 4 х 25 - 1.0 ГОСТ 55025-2012</t>
  </si>
  <si>
    <t>Кабель ВБШвнг(А)-LS 4 х 10 - 1.0 ГОСТ 55025-2012</t>
  </si>
  <si>
    <t>Кабель силовой с медными жилами, бронированный, с изоляцией и оболочкой из ПВХ пластиката пониженой пожароопасности с низким дымо- и газовыделением, на напряжение - 1кВ 
ВБШвнг(А)-LS 4 х 10 - 1.0 ГОСТ 55025-2012</t>
  </si>
  <si>
    <t>Кабель ВБШвнг(А)-LS 4 х 6 - 1.0 ГОСТ 55025-2012</t>
  </si>
  <si>
    <t>Кабель силовой с медными жилами, бронированный, с изоляцией и оболочкой из ПВХ пластиката пониженой пожароопасности с низким дымо- и газовыделением, на напряжение - 1кВ 
ВБШвнг(А)-LS 4 х 6 - 1.0 ГОСТ 55025-2012</t>
  </si>
  <si>
    <t>Кабель ВБШвнг(А)-FRLS 5 х 10 - 1.0 ГОСТ 31565-2012</t>
  </si>
  <si>
    <t>Кабель силовой с медными жилами, бронированный, огнестойкий, с изоляцией и оболочкой из ПВХ пластиката пониженой пожароопасности с низким дымо- и газовыделением, на напряжение - 1кВ 
ВБШвнг(А)-FRLS 5 х 10 - 1.0 ГОСТ 31565-2012</t>
  </si>
  <si>
    <t>Кабель ВБШвнг(А)-FRLS 5 х 6 - 1.0 ГОСТ 31565-2012</t>
  </si>
  <si>
    <t>Кабель силовой с медными жилами, бронированный, огнестойкий, с изоляцией и оболочкой из ПВХ пластиката пониженой пожароопасности с низким дымо- и газовыделением, на напряжение - 1кВ 
ВБШвнг(А)-FRLS 5 х6 - 1.0 ГОСТ 31565-2012</t>
  </si>
  <si>
    <t>Кабель КВБШвнг(А)-LS 14 х 1,5 - 0.6 ГОСТ 1508-78</t>
  </si>
  <si>
    <t>Кабель контрольный с медными жилами, бронированный, с изоляцией и оболочкой из ПВХ пластиката пониженой пожароопасности с низким дымо- и газовыделением 
КВБШвнг(А)-LS 14 х 1,5 - 0.6 ГОСТ 1508-78</t>
  </si>
  <si>
    <t>Кабель КВБШвнг(А)-LS 5 х 1,5 - 0.6 ГОСТ 1508-78</t>
  </si>
  <si>
    <t>Кабель контрольный с медными жилами, бронированный, с изоляцией и оболочкой из ПВХ пластиката пониженой пожароопасности с низким дымо- и газовыделением 
КВБШвнг(А)-LS 5 х 1,5 - 0.6 ГОСТ 1508-78</t>
  </si>
  <si>
    <t>Кабель КВБШвнг(А)-LS 10x1,5</t>
  </si>
  <si>
    <t>Кабель КВБШвнг(А)-LS 12х1,5 - 0.66</t>
  </si>
  <si>
    <t>Кабель КВБШвнг(А)-LS 14х1 - 0.66</t>
  </si>
  <si>
    <t>Кабель ВВГнг(A)-LS-5х4-0,66</t>
  </si>
  <si>
    <t>Кабель ВВГнг(A)-LS-5х16-0,66</t>
  </si>
  <si>
    <t>Стойка кабельная S=2,5, Н=1400мм</t>
  </si>
  <si>
    <t>Стойка кабельная, из профиля 41х41 мм, S=2,5 мм, оцинкованная методом
горячего цинкования, толщина покрытия не менее 55мкм, Н=1400 мм</t>
  </si>
  <si>
    <t>Стойка кабельная S=2,5, Н=1200мм</t>
  </si>
  <si>
    <t>Стойка кабельная, из профиля 41х41 мм, S=2,5 мм, оцинкованная методом
горячего цинкования, толщина покрытия не менее 55мкм, Н=1200 мм</t>
  </si>
  <si>
    <t>Стойка кабельная S=2,5, Н=1100мм</t>
  </si>
  <si>
    <t>Стойка кабельная, из профиля 41х41 мм, S=2,5 мм, оцинкованная методом
горячего цинкования, толщина покрытия не менее 55мкм, Н=1100 мм</t>
  </si>
  <si>
    <t>Стойка кабельная S=2,5, Н=1000мм</t>
  </si>
  <si>
    <t>Стойка кабельная, из профиля 41х41 мм, S=2,5 мм, оцинкованная методом
горячего цинкования, толщина покрытия не менее 55мкм, Н=1000 мм</t>
  </si>
  <si>
    <t>Стойка кабельная S=2,5, Н=850мм</t>
  </si>
  <si>
    <t>Стойка кабельная, из профиля 41х41 мм, S=2,5 мм, оцинкованная методом
горячего цинкования, толщина покрытия не менее 55мкм, Н=850 мм</t>
  </si>
  <si>
    <t>Стойка кабельная S=2,5, Н=800мм</t>
  </si>
  <si>
    <t>Стойка кабельная, из профиля 41х41 мм, S=2,5 мм, оцинкованная методом
горячего цинкования, толщина покрытия не менее 55мкм, Н=800 мм</t>
  </si>
  <si>
    <t>Стойка кабельная S=2,5, Н=700мм</t>
  </si>
  <si>
    <t>Стойка кабельная, из профиля 41х41 мм, S=2,5 мм, оцинкованная методом
горячего цинкования, толщина покрытия не менее 55мкм, Н=700 мм</t>
  </si>
  <si>
    <t>Стойка кабельная S=2,5, Н=600мм</t>
  </si>
  <si>
    <t>Стойка кабельная, из профиля 41х41 мм, S=2,5 мм, оцинкованная методом
горячего цинкования, толщина покрытия не менее 55мкм, Н=600 мм</t>
  </si>
  <si>
    <t>Стойка кабельная S=2,5, Н=500мм</t>
  </si>
  <si>
    <t>Стойка кабельная, из профиля 41х41 мм, S=2,5 мм, оцинкованная методом
горячего цинкования, толщина покрытия не менее 55мкм, Н=500 мм</t>
  </si>
  <si>
    <t>Стойка кабельная S=2,5, Н=400мм</t>
  </si>
  <si>
    <t>Стойка кабельная, из профиля 41х41 мм, S=2,5 мм, оцинкованная методом
горячего цинкования, толщина покрытия не менее 55мкм, Н=400 мм</t>
  </si>
  <si>
    <t>Стойка кабельная S=2,5, Н=300мм</t>
  </si>
  <si>
    <t>Стойка кабельная, из профиля 41х41 мм, S=2,5 мм, оцинкованная методом
горячего цинкования, толщина покрытия не менее 55мкм, Н=300 мм</t>
  </si>
  <si>
    <t>Скоба для крепления кабельной стойки, с комплектом метизов</t>
  </si>
  <si>
    <t>Скоба для крепления кабельной стойки, оцинкованная методом горячего цинкования, толщина покрытия не менее 55 мкм, с комплектом метизов</t>
  </si>
  <si>
    <t>Полка кабельная L=444 мм, S&gt;2,5 мм, с комплектом метизов</t>
  </si>
  <si>
    <t>Полка кабельная оцинкованная методом горячего цинкования, толщина покрытия не менее 55 мкм, L=444 мм, S&gt;2,5 мм, с комплектом метизов, в том
числе препятствующих ослаблению соединений</t>
  </si>
  <si>
    <t>Полка кабельная L=264 мм, S&gt;2,5 мм, с комплектом метизов</t>
  </si>
  <si>
    <t>Полка кабельная оцинкованная методом горячего цинкования, толщина покрытия не менее 55 мкм, L=264 мм, S&gt;2,5 мм, с комплектом метизов, в том
числе препятствующих ослаблению соединений</t>
  </si>
  <si>
    <t>Лоток лестничный несущая нагрузка не менее 40 кг/пм, расстояние между опорами 2 м, ширина 400 мм, высота борта 80-85 мм (L=3000 мм)</t>
  </si>
  <si>
    <t>Лоток лестничный, оцинкованный методом горячего цинкования, толщина покрытия не менее 55 мкм, несущая нагрузка не менее 40 кг/пм, расстояние между опорами 2 м, ширина 400 мм, высота борта 80-85 мм (L=3000 мм)</t>
  </si>
  <si>
    <t>Лоток лестничный, несущая нагрузка не менее 27 кг/пм, расстояние между опорами 2 м, ширина 200 мм, высота борта 80-85 мм (L=3000 мм)</t>
  </si>
  <si>
    <t>Лоток лестничный, оцинкованный методом горячего цинкования, толщина покрытия не менее 55 мкм, несущая нагрузка не менее 27 кг/пм, расстояние
между опорами 2 м, ширина 200 мм, высота борта 80-85 мм (L=3000 мм)</t>
  </si>
  <si>
    <t>Прижим для лестничного лотка</t>
  </si>
  <si>
    <t>Прижим для лестничного лотка, оцинкованный методом горячего цинкования,толщина покрытия не менее 55 мкм</t>
  </si>
  <si>
    <t>Соединитель для лестничного лотка</t>
  </si>
  <si>
    <t>Соединитель для лестничного лотка оцинкованный, методом горячего цинкования, толщина покрытия не менее 55 мкм, с комплектом метизов,
в том числе препятствующих ослаблению контакта</t>
  </si>
  <si>
    <t>Соединитель шарнирный, для лестничного лотка (для поворота трассы лотка вертикальном направлении)</t>
  </si>
  <si>
    <t>Соединитель шарнирный, для лестничного лотка (для поворота трассы лотка вертикальном направлении), с комплектом метизов, в том числе препятствующих ослаблению контакта</t>
  </si>
  <si>
    <t>Зажим кабельный из нержавеющей стали, с крепёжным комплектом зажима,
для крепления одиночных кабелей диаметром 61мм, сечением 3х120мм2, CFC-S61-SS4</t>
  </si>
  <si>
    <t>Зажим кабельный из нержавеющей стали, с крепёжным комплектом зажима,
для крепления одиночных кабелей диаметром 54мм, сечением 3х70мм2, CFC-S54-SS4</t>
  </si>
  <si>
    <t>Держатель огнестойкой перегородки для полки 444мм</t>
  </si>
  <si>
    <t>Держатель огнестойкой перегородки оцинкованный, горячего цинкования для полки 444мм</t>
  </si>
  <si>
    <t>Держатель огнестойкой перегородки для полки 250мм</t>
  </si>
  <si>
    <t>Держатель огнестойкой перегородки оцинкованный, горячего цинкования для полки 250 мм</t>
  </si>
  <si>
    <t>Профиль зетовый 62х32х32 мм, толщиной 2,5 мм, оцинкованный методом горячего цинкования, толщина покрытия не менее 55 мкм (L=2000 мм)</t>
  </si>
  <si>
    <t>Лоток перфорированный с крышкой 100х80х3000мм, с крепежным комплектом (стыковые накладки, гайки, болты)</t>
  </si>
  <si>
    <t>Лоток перфорированный с крышкой 100х80, материал из горячеоцинкованной промышленной высокопрочной стали, толщина
покрытия 55 мкм; высотой 80 мм, шириной 100 мм, длиной 3000 мм;
с крепежным комплектом (стыковые накладки, гайки, болты)</t>
  </si>
  <si>
    <t>Прижим для перфорированного лотка оцинкованный методом горячего цинкования, толщина покрытия не менее 55 мкм</t>
  </si>
  <si>
    <t>Муфта концевая внутренней установки для кабелей с классом напряжения
10 кВ, 70; 95;120мм2, 3 жилы</t>
  </si>
  <si>
    <t>Муфты концевые внутренней установки для кабелей с классом напряжения
10 кВ, пониженной пожарной опасности, с пониженным дымо- и
газовыделением, для бронированного кабеля с изоляцией из сшитого
полиэтилена, с наконечниками кабельными медными, с гальваническим
лужением, сечением и количеством подключаемых жил: 70; 95;120мм2, 3 жилы</t>
  </si>
  <si>
    <t>Муфта концевая внутренней установки
10КВТпН-8</t>
  </si>
  <si>
    <t>Муфты концевые внутренней установки, для кабелей с классом напряжения
10 кВ, пониженной пожарной опасности, с пониженным дымо- и
газовыделением, для бронированного кабеля с бумажной пропитанной
изоляцией, с наконечниками кабельными медными, с гальваническим
лужением, сечением и количеством подключаемых жил: 70; 95; 120 мм2, 3 жилы
10КВТпН-8 или аналог.</t>
  </si>
  <si>
    <t xml:space="preserve">Муфта концевая внутренней установки
1ПКВТпБ (4*10) </t>
  </si>
  <si>
    <t>Муфты концевые внутренней установки, для кабелей на напряжение до 1 кВ,
пониженной пожарной опасности, с пониженным дымо- и газовыделением,
для бронированного кабеля с изоляцией из ПВХ, с наконечниками
кабельными медными, с гальваническим лужением, сечением и
количеством подключаемых жил: 6; 10 мм2, 4 жилы 1ПКВТпБ (4*10) или аналог</t>
  </si>
  <si>
    <t>Муфта концевая внутренней установки
1ПКВТпБН-4М</t>
  </si>
  <si>
    <t>Муфты концевые внутренней установки, для кабелей на напряжение до 1 кВ,
пониженной пожарной опасности, с пониженным дымо- и газовыделением,
для бронированного кабеля с изоляцией из ПВХ, с наконечниками
кабельными медными, с гальваническим лужением, сечением и
количеством подключаемых жил:16; 25 мм2, 4 жилы 1ПКВТпБН-4М или аналог</t>
  </si>
  <si>
    <t>Муфта концевая внутренней установки  1ПКВТпБН-4</t>
  </si>
  <si>
    <t>Муфты концевые внутренней установки, для кабелей на напряжение до 1 кВ,
пониженной пожарной опасности, с пониженным дымо- и газовыделением,
для бронированного кабеля с изоляцией из ПВХ, с наконечниками
кабельными медными, с гальваническим лужением, сечением и
количеством подключаемых жил: 35; 50 мм2, 4 жилы 1ПКВТпБН-4 или аналог</t>
  </si>
  <si>
    <t>Муфта концевая внутренней установки 1ПКВТпБН-5</t>
  </si>
  <si>
    <t>Муфты концевые внутренней установки, для кабелей на напряжение до 1 кВ,
пониженной пожарной опасности, с пониженным дымо- и газовыделением,
для бронированного кабеля с изоляцией из ПВХ, с наконечниками
кабельными медными, с гальваническим лужением, сечением и
количеством подключаемых жил: 70; 95; 120 мм2, 4 жилы 1ПКВТпБН-5 или аналог</t>
  </si>
  <si>
    <t>Муфта концевая внутренней установки 1ПКВТпБ (5*4)</t>
  </si>
  <si>
    <t>Муфты концевые внутренней установки, для кабелей на напряжение до 1 кВ,
пониженной пожарной опасности, с пониженным дымо- и газовыделением,
для бронированного кабеля с изоляцией из ПВХ, с наконечниками
кабельными медными, с гальваническим лужением, сечением и
количеством подключаемых жил: 1,5; 2,5; 4 мм2, 5 жил 1ПКВТпБ (5*4) или аналог</t>
  </si>
  <si>
    <t>Муфта концевая внутренней установки 1ПКВТпБ (5*10)</t>
  </si>
  <si>
    <t>Муфты концевые внутренней установки, для кабелей на напряжение до 1 кВ,
пониженной пожарной опасности, с пониженным дымо- и газовыделением,
для бронированного кабеля с изоляцией из ПВХ, с наконечниками
кабельными медными, с гальваническим лужением, сечением и
количеством подключаемых жил: 6; 10 мм2, 5 жил 1ПКВТпБ (5*10) или аналог</t>
  </si>
  <si>
    <t>Муфта концевая внутренней установки 1П5КВТпБН-1М</t>
  </si>
  <si>
    <t>Муфты концевые внутренней установки, для кабелей на напряжение до 1 кВ,
пониженной пожарной опасности, с пониженным дымо- и газовыделением,
для бронированного кабеля с изоляцией из ПВХ, с наконечниками
кабельными медными, с гальваническим лужением, сечением и 
количеством подключаемых жил: 16; 25 мм2, 5 жил 1П5КВТпБН-1М или аналог</t>
  </si>
  <si>
    <t>Муфта концевая внутренней установки 1П5КВТпБН-1</t>
  </si>
  <si>
    <t>Муфты концевые внутренней установки, для кабелей на напряжение до 1 кВ,
пониженной пожарной опасности, с пониженным дымо- и газовыделением,
для бронированного кабеля с изоляцией из ПВХ, с наконечниками
кабельными медными, с гальваническим лужением, сечением и
количеством подключаемых жил: 35; 50 мм2, 5 жил 1П5КВТпБН-1</t>
  </si>
  <si>
    <t>Муфта концевая внутренней установки 1П5КВТпБН-2</t>
  </si>
  <si>
    <t>Муфты концевые внутренней установки, для кабелей на напряжение до 1 кВ,
пониженной пожарной опасности, с пониженным дымо- и газовыделением,
для бронированного кабеля с изоляцией из ПВХ, с наконечниками
кабельными медными, с гальваническим лужением, сечением и
количеством подключаемых жил: 70; 95; 120 мм2, 5 жил 1П5КВТпБН-2 или аналог</t>
  </si>
  <si>
    <t>Муфта концевая внутренней установки 1ПКНТпБН-4М</t>
  </si>
  <si>
    <t>Муфты концевые наружной установки, для кабелей на напряжение до 1 кВ,
пониженной пожарной опасности, с пониженным дымо- и газовыделением,
для бронированного кабеля с изоляцией из ПВХ, с наконечниками
кабельными медными, с гальваническим лужением, сечением и
количеством подключаемых жил: 16; 25 мм2, 4 жилы 1ПКНТпБН-4М или аналог</t>
  </si>
  <si>
    <t>Муфта концевая внутренней установки 1ПКНТпБН-4</t>
  </si>
  <si>
    <t>Муфты концевые наружной установки, для кабелей на напряжение до 1 кВ,
пониженной пожарной опасности, с пониженным дымо- и газовыделением,
для бронированного кабеля с изоляцией из ПВХ, с наконечниками
кабельными медными, с гальваническим лужением, сечением и
количеством подключаемых жил: 35; 50 мм2, 4 жилы 1ПКНТпБН-4 или аналог</t>
  </si>
  <si>
    <t>Муфта концевая внутренней установки 1ПКНТпБН-5</t>
  </si>
  <si>
    <t>Муфты концевые наружной установки, для кабелей на напряжение до 1 кВ,
пониженной пожарной опасности, с пониженным дымо- и газовыделением,
для бронированного кабеля с изоляцией из ПВХ, с наконечниками
кабельными медными, с гальваническим лужением, сечением и
количеством подключаемых жил: 70; 95; 120 мм2, 4 жилы 1ПКНТпБН-5 или аналог</t>
  </si>
  <si>
    <t>Муфта концевая внутренней установки 1П5КНТпБН-1М</t>
  </si>
  <si>
    <t>Муфты концевые наружной установки, для кабелей на напряжение до 1 кВ,
пониженной пожарной опасности, с пониженным дымо- и газовыделением,
для бронированного кабеля с изоляцией из ПВХ, с наконечниками
кабельными медными, с гальваническим лужением, сечением и
количеством подключаемых жил: 16; 25 мм2, 5 жил 1П5КНТпБН-1М или аналог</t>
  </si>
  <si>
    <t>Муфта концевая внутренней установки 1П5КНТпБН-1</t>
  </si>
  <si>
    <t>Муфты концевые наружной установки, для кабелей на напряжение до 1 кВ,
пониженной пожарной опасности, с пониженным дымо- и газовыделением,
для бронированного кабеля с изоляцией из ПВХ, с наконечниками
кабельными медными, с гальваническим лужением, сечением и
количеством подключаемых жил: 35; 50 мм2, 5 жил 1П5КНТпБН-1 или аналог</t>
  </si>
  <si>
    <t>Муфта концевая внутренней установки 1ПКВТп (5*4)</t>
  </si>
  <si>
    <t>Муфты концевые внутренней установки, для кабелей на напряжение до 1 кВ,
пониженной пожарной опасности, с пониженным дымо- и газовыделением,
для не бронированного кабеля с изоляцией из ПВХ, с наконечниками
кабельными медными, с гальваническим лужением, сечением и количеством
подключаемых жил: 1,5; 2,5; 4 мм2, 5 жил 1ПКВТп (5*4) или аналог</t>
  </si>
  <si>
    <t>Муфта концевая внутренней установки 1П5КВТпН-1М</t>
  </si>
  <si>
    <t>Муфты концевые внутренней установки, для кабелей на напряжение до 1 кВ,
пониженной пожарной опасности, с пониженным дымо- и газовыделением,
для не бронированного кабеля с изоляцией из ПВХ, с наконечниками
кабельными медными, с гальваническим лужением, сечением и количеством
подключаемых жил: 16; 25 мм2, 5 жил 1П5КВТпН-1М или аналог</t>
  </si>
  <si>
    <t>Муфта концевая внутренней установки Ø8-20 мм, ККТ-1</t>
  </si>
  <si>
    <t>Муфты концевые внутренней установки с показателем пожарной опасности
нг(A)-LS, для контрольного кабеля с изоляцией из ПВХ: Ø8-20 мм ККТ-1 или аналог</t>
  </si>
  <si>
    <t>Муфта трубная Ø 38 мм,  МТ38ц У2,5</t>
  </si>
  <si>
    <t>Муфта трубная, ТУ 36-2780-86, для трубы: Ø 38 мм МТ38ц У2,5 (или аналог)</t>
  </si>
  <si>
    <t>Хомут оцинкованный Ø 40 мм,  С439ц У2</t>
  </si>
  <si>
    <t>Хомут оцинкованный, ТУ 36.18.00.01-49-89, для крепления трубы: Ø 40 мм С439ц У2 (или аналог)</t>
  </si>
  <si>
    <t>Шланг электромонтажный ШЭМ38 У2,5</t>
  </si>
  <si>
    <t>Шланг электромонтажный, ТУ 36-2780-86 ШЭМ38 У2,5 (или аналог)</t>
  </si>
  <si>
    <t>Термоусаживаемая трубка ТУТ 60/30</t>
  </si>
  <si>
    <t>Термоусаживаемая трубка, ТУ 2247-002-07622740-2004 ТУТ 60/30 (или аналог)</t>
  </si>
  <si>
    <t>Бирка кабельная, круглая, для кабелей выше 1000 В У-135</t>
  </si>
  <si>
    <t>Бирка кабельная, квадратная, для кабелей выше 1000 В У-134</t>
  </si>
  <si>
    <t>Бирка кабельная, треугольная, для контрольных кабелей У-136</t>
  </si>
  <si>
    <t>Полоса стальная оцинкованная 4х40 мм 
ГОСТ 103-2006</t>
  </si>
  <si>
    <t>Полоса стальная оцинкованная 4х25 мм 
ГОСТ 103-2006</t>
  </si>
  <si>
    <t>Круг стальной оцинкованный, Ду18, L-3м 
ГОСТ 2590-2006</t>
  </si>
  <si>
    <t>Труба стальная водогазопроводная оцинкованная, обыкновенная ГОСТ 3262-75
с полностью сплющенным гратом: Ц-40х3,2</t>
  </si>
  <si>
    <t>Уголок 50х50х5 мм ГОСТ 8509-93</t>
  </si>
  <si>
    <t>Хризотилцементный лист 3000 мм х 400 мм х 10 мм ГОСТ 18124-2012</t>
  </si>
  <si>
    <t>Хризотилцементный лист 3000 мм х 200 мм х 10 мм ГОСТ 18124-2012</t>
  </si>
  <si>
    <t>Цинковый спрей быстросохнущий ZINCOSIL 400 Арт. 10000444-1(или аналог), толщина покрытия за один раз 30 мкм</t>
  </si>
  <si>
    <t>Двухкомпонентная эпоксидная краска HEMPADUR 15553 для горячеоцинкованных поверхностей в условиях умеренно-коррозийной среды (в качестве грунта)</t>
  </si>
  <si>
    <t>Двухкомпонентное глянцевое акрил-полиуретановое покрытие HEMPATHANE TOPCOAT 55210, для защиты стальных конструкций RAL 1003 (колер желтый)</t>
  </si>
  <si>
    <t>Двухкомпонентное глянцевое акрил-полиуретановое покрытие HEMPATHANE TOPCOAT 55210, для защиты стальных конструкций RAL 6010 (колер зеленый)</t>
  </si>
  <si>
    <t>Лак битумный марки БТ-577, ГОСТ 5631-79</t>
  </si>
  <si>
    <t>60562/17-52-ЭМ-05-С-001</t>
  </si>
  <si>
    <t>литр</t>
  </si>
  <si>
    <t>Кабель силовой с медными жилами, бронированный, с изоляцией и оболочкой из ПВХ пластиката пониженой пожароопасности с низким дымо- и газовыделением, на напряжение - 1кВ 
Кабель ВБШвнг(А)-LS 4x35 - 1.0 ГОСТ 55025-2012</t>
  </si>
  <si>
    <t>Кабель ВБШвнг(А)-LS 4x35 - 1.0 ГОСТ 55025-2012</t>
  </si>
  <si>
    <t>Кабель контрольный с медными жилами, с ПВХ изоляцией, с бронёй из двух
стальных оцинкованных лент, не распространяющий горение при групповой
прокладке, пониженной пожарной опасности, с пониженным дымо- и
газовыделением, для эксплуатации при температуре окружающей среды
минус 50/плюс 50 ºC, стойкий к УФ-излучению, для применения во
взрывоопасных средах, класс по пожарной опасности по ГОСТ 31565-2012 -
П1б.8.2.2.2, имеющий сертификат соответствия ТР ТС 004/2011 и ФЗ №123</t>
  </si>
  <si>
    <t>Кабель силовой с медными жилами с ПВХ изоляцией и оболочкой, не
распространяющий горение при групповой прокладке, пониженной пожарной
опасности, с пониженным дымо- и газовыделением, для эксплуатации при
температуре окружающей среды минус 50/плюс 50 °С, стойкий к УФ-
излучению, для применения во взрывоопасных средах, класс по пожарной
опасности по ГОСТ 31565 2012 - П1б.8.2.2.2, имеющий сертификат
соответствия ТР ТС 004/2011 и ФЗ №123, числом и сечением жил:</t>
  </si>
  <si>
    <t>60562/17-52-СС-05-001</t>
  </si>
  <si>
    <t>Кабель оптический ОГДН 6х4А-9</t>
  </si>
  <si>
    <t>Провод ПуГВнг(А)-LS 1х6 желто-зеленый</t>
  </si>
  <si>
    <t>Оптический кросс 19", предсобранный 1U, 24 порта LC/UPC duplex, 9/125 мкм</t>
  </si>
  <si>
    <t>Металлорукав Ду40</t>
  </si>
  <si>
    <t>Скоба крепежная для крепления металлорукава Ду40 СД 38-40</t>
  </si>
  <si>
    <t>Соединитель труба-металлорукав Ду40</t>
  </si>
  <si>
    <t>Соединитель короб-металлорукав Ду40</t>
  </si>
  <si>
    <t>Гайка эквипотенциальная ГЭ-М25х1,5</t>
  </si>
  <si>
    <t>Труба 40х3</t>
  </si>
  <si>
    <t>Лоток неперфорированный 50х50 мм</t>
  </si>
  <si>
    <t>Крышка на короб 50 мм</t>
  </si>
  <si>
    <t>Держатель урышки 50 мм</t>
  </si>
  <si>
    <t>Угол плоский 90 50х50 мм</t>
  </si>
  <si>
    <t>Крышка на угол плоский</t>
  </si>
  <si>
    <t>Угол внутренний 50х50 мм</t>
  </si>
  <si>
    <t>Крышка на угол внутренний</t>
  </si>
  <si>
    <t>Тройник 50х50 мм</t>
  </si>
  <si>
    <t>Крышка на тройник</t>
  </si>
  <si>
    <t>Ответвитель крестообразный 50х50 мм</t>
  </si>
  <si>
    <t>Крышка на ответвитель</t>
  </si>
  <si>
    <t>Заглушка торцевая 50х50 мм</t>
  </si>
  <si>
    <t>Мастика терморасширяющаяся противопожарная СР 611А</t>
  </si>
  <si>
    <t>Болт заземления М6х12</t>
  </si>
  <si>
    <t>NTSS-RFOB-1U-24-2LC/U-9-SP1.5G1A или аналог</t>
  </si>
  <si>
    <t>ГЕРДА-МГ-40-нг-ХЛ, НПП "Герда" или аналог</t>
  </si>
  <si>
    <t>Zeta41618, АО "Завод электротехнической арматуры" или аналог</t>
  </si>
  <si>
    <t>ГЕРДА-СГ-40-Тр, НПП "Герда" или аналог</t>
  </si>
  <si>
    <t>ГЕРДА-СГ-40-М25х1,5, НПП "Герда" или аналог</t>
  </si>
  <si>
    <t>НПП "Герда" или аналог</t>
  </si>
  <si>
    <t>Длина секции 3м. Арт. 3502010HDZ, ЗАО "ДКС" или аналог</t>
  </si>
  <si>
    <t>Длина секции 3м. Арт. 35520HDZ, ЗАО "ДКС" или аналог</t>
  </si>
  <si>
    <t>Арт. 38500ZL, ЗАО "ДКС" или аналог</t>
  </si>
  <si>
    <t>Арт. 36000HDZ, ЗАО "ДКС" или аналог</t>
  </si>
  <si>
    <t>Арт. 38000HDZ, ЗАО "ДКС" или аналог</t>
  </si>
  <si>
    <t>Арт. 36660HDZ, ЗАО "ДКС" или аналог</t>
  </si>
  <si>
    <t>Арт. 38200HDZ, ЗАО "ДКС" или аналог</t>
  </si>
  <si>
    <t>Арт. 36120HDZ, ЗАО "ДКС" или аналог</t>
  </si>
  <si>
    <t>Арт. 38042HDZ, ЗАО "ДКС" или аналог</t>
  </si>
  <si>
    <t>Арт. 36180HDZ, ЗАО "ДКС" или аналог</t>
  </si>
  <si>
    <t>Арт. 37240HDZL, ЗАО "ДКС" или аналог</t>
  </si>
  <si>
    <t>Или аналог</t>
  </si>
  <si>
    <t>В комплекте: болт М6х12, шайба М6 (2 шт.), шайба пружинная (гровер), гайка М6, наконечник под болт, луженый</t>
  </si>
  <si>
    <t>ГОСТ 31947-2012. Установочный гибкий, цвет оболочки желто-зеленый (по ГОСТ Р 50462-2009), для эксплуатации внутри и вне помещений, во взрывоопасных зонах любого класса, стойкость к воздействию УФ</t>
  </si>
  <si>
    <t>ТУ 3587-001-58743450-2005. Оптический для групповой прокладки, не содержащий галогенов с пониженным дымо- и газовыделением, с центральным элементом из стеклопластикового стержня, вокруг которого скручены оптические модули, с бронепокровом из стальных оцинкованных проволок и внешней оболочкой из полиэтилена</t>
  </si>
  <si>
    <t>ГОСТ 3262-75</t>
  </si>
  <si>
    <t>УТВЕРЖДАЮ
Первый заместитель генерального директора - Технический директор
______________ Д.В. Никифоров
"____"_______________2025г.</t>
  </si>
  <si>
    <t>УТВЕРЖДАЮ
_______________ 
"____"_______________2025г.</t>
  </si>
  <si>
    <t>Исп. Ендураев В.А.</t>
  </si>
  <si>
    <t>Тел. 52-84</t>
  </si>
  <si>
    <t>Начальник отдела по строительству, техническому перевооружению и реконструкции ООО "Афипский НПЗ"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</si>
</sst>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6" fillId="0" borderId="0"/>
  </cellStyleXfs>
  <cellXfs count="45">
    <xf numFmtId="0" fontId="0" fillId="0" borderId="0" xfId="0"/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/>
    <xf numFmtId="0" fontId="7" fillId="0" borderId="0" xfId="0" applyFont="1" applyFill="1"/>
    <xf numFmtId="0" fontId="7" fillId="0" borderId="2" xfId="0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vertical="top" wrapText="1"/>
    </xf>
    <xf numFmtId="0" fontId="14" fillId="0" borderId="1" xfId="0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164" fontId="13" fillId="0" borderId="3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1" fontId="7" fillId="0" borderId="0" xfId="0" applyNumberFormat="1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13" fillId="2" borderId="1" xfId="0" applyFont="1" applyFill="1" applyBorder="1" applyAlignment="1">
      <alignment horizontal="center" vertical="top" wrapText="1"/>
    </xf>
    <xf numFmtId="0" fontId="14" fillId="2" borderId="1" xfId="0" applyNumberFormat="1" applyFont="1" applyFill="1" applyBorder="1" applyAlignment="1">
      <alignment horizontal="left" vertical="top" wrapText="1"/>
    </xf>
    <xf numFmtId="164" fontId="13" fillId="2" borderId="1" xfId="0" applyNumberFormat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NumberFormat="1" applyFont="1" applyFill="1" applyBorder="1" applyAlignment="1">
      <alignment horizontal="center" vertical="top" wrapText="1"/>
    </xf>
    <xf numFmtId="164" fontId="13" fillId="2" borderId="1" xfId="0" applyNumberFormat="1" applyFont="1" applyFill="1" applyBorder="1" applyAlignment="1">
      <alignment horizontal="center" vertical="top" wrapText="1"/>
    </xf>
    <xf numFmtId="0" fontId="14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</cellXfs>
  <cellStyles count="4">
    <cellStyle name="Normal_Бюджет ЦФО 2_Бизнесплан 2009 v_  17 (60) новый (3)" xfId="2" xr:uid="{00000000-0005-0000-0000-000000000000}"/>
    <cellStyle name="Обычный" xfId="0" builtinId="0"/>
    <cellStyle name="Обычный 2 2" xfId="3" xr:uid="{00000000-0005-0000-0000-000002000000}"/>
    <cellStyle name="Обычный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8"/>
  <sheetViews>
    <sheetView tabSelected="1" topLeftCell="A49" zoomScale="90" zoomScaleNormal="90" zoomScaleSheetLayoutView="55" workbookViewId="0">
      <selection activeCell="F56" sqref="F56"/>
    </sheetView>
  </sheetViews>
  <sheetFormatPr defaultRowHeight="15.75" x14ac:dyDescent="0.25"/>
  <cols>
    <col min="1" max="1" width="7.140625" style="3" customWidth="1"/>
    <col min="2" max="2" width="26.42578125" style="3" customWidth="1"/>
    <col min="3" max="3" width="48.5703125" style="3" customWidth="1"/>
    <col min="4" max="4" width="80.28515625" style="3" customWidth="1"/>
    <col min="5" max="6" width="9.140625" style="3" customWidth="1"/>
    <col min="7" max="7" width="14.5703125" style="2" customWidth="1"/>
    <col min="8" max="8" width="14.5703125" style="4" customWidth="1"/>
    <col min="9" max="16384" width="9.140625" style="3"/>
  </cols>
  <sheetData>
    <row r="1" spans="1:8" ht="15.75" customHeight="1" x14ac:dyDescent="0.25">
      <c r="A1" s="34" t="s">
        <v>229</v>
      </c>
      <c r="B1" s="34"/>
      <c r="C1" s="34"/>
      <c r="D1" s="5"/>
      <c r="E1" s="35" t="s">
        <v>228</v>
      </c>
      <c r="F1" s="35"/>
      <c r="G1" s="35"/>
      <c r="H1" s="35"/>
    </row>
    <row r="2" spans="1:8" x14ac:dyDescent="0.25">
      <c r="A2" s="34"/>
      <c r="B2" s="34"/>
      <c r="C2" s="34"/>
      <c r="D2" s="5"/>
      <c r="E2" s="35"/>
      <c r="F2" s="35"/>
      <c r="G2" s="35"/>
      <c r="H2" s="35"/>
    </row>
    <row r="3" spans="1:8" x14ac:dyDescent="0.25">
      <c r="A3" s="34"/>
      <c r="B3" s="34"/>
      <c r="C3" s="34"/>
      <c r="D3" s="5"/>
      <c r="E3" s="35"/>
      <c r="F3" s="35"/>
      <c r="G3" s="35"/>
      <c r="H3" s="35"/>
    </row>
    <row r="4" spans="1:8" x14ac:dyDescent="0.25">
      <c r="A4" s="34"/>
      <c r="B4" s="34"/>
      <c r="C4" s="34"/>
      <c r="D4" s="5"/>
      <c r="E4" s="35"/>
      <c r="F4" s="35"/>
      <c r="G4" s="35"/>
      <c r="H4" s="35"/>
    </row>
    <row r="5" spans="1:8" x14ac:dyDescent="0.25">
      <c r="A5" s="34"/>
      <c r="B5" s="34"/>
      <c r="C5" s="34"/>
      <c r="D5" s="5"/>
      <c r="E5" s="35"/>
      <c r="F5" s="35"/>
      <c r="G5" s="35"/>
      <c r="H5" s="35"/>
    </row>
    <row r="6" spans="1:8" ht="52.5" customHeight="1" x14ac:dyDescent="0.25">
      <c r="A6" s="34"/>
      <c r="B6" s="34"/>
      <c r="C6" s="34"/>
      <c r="D6" s="5"/>
      <c r="E6" s="35"/>
      <c r="F6" s="35"/>
      <c r="G6" s="35"/>
      <c r="H6" s="35"/>
    </row>
    <row r="7" spans="1:8" ht="33" customHeight="1" x14ac:dyDescent="0.25">
      <c r="A7" s="33" t="s">
        <v>23</v>
      </c>
      <c r="B7" s="33"/>
      <c r="C7" s="33"/>
      <c r="D7" s="33"/>
      <c r="E7" s="33"/>
      <c r="F7" s="33"/>
      <c r="G7" s="33"/>
      <c r="H7" s="33"/>
    </row>
    <row r="8" spans="1:8" ht="10.5" customHeight="1" x14ac:dyDescent="0.25">
      <c r="A8" s="6"/>
      <c r="B8" s="6"/>
      <c r="C8" s="6"/>
      <c r="D8" s="6"/>
      <c r="E8" s="6"/>
      <c r="F8" s="6"/>
      <c r="G8" s="6"/>
      <c r="H8" s="7"/>
    </row>
    <row r="9" spans="1:8" s="2" customFormat="1" ht="54" customHeight="1" x14ac:dyDescent="0.25">
      <c r="A9" s="8" t="s">
        <v>0</v>
      </c>
      <c r="B9" s="9" t="s">
        <v>6</v>
      </c>
      <c r="C9" s="10" t="s">
        <v>4</v>
      </c>
      <c r="D9" s="10" t="s">
        <v>5</v>
      </c>
      <c r="E9" s="10" t="s">
        <v>7</v>
      </c>
      <c r="F9" s="10" t="s">
        <v>25</v>
      </c>
      <c r="G9" s="11" t="s">
        <v>1</v>
      </c>
      <c r="H9" s="11" t="s">
        <v>2</v>
      </c>
    </row>
    <row r="10" spans="1:8" s="2" customFormat="1" x14ac:dyDescent="0.25">
      <c r="A10" s="19">
        <f>ROW()-9</f>
        <v>1</v>
      </c>
      <c r="B10" s="20" t="s">
        <v>18</v>
      </c>
      <c r="C10" s="20" t="s">
        <v>22</v>
      </c>
      <c r="D10" s="20"/>
      <c r="E10" s="19" t="s">
        <v>16</v>
      </c>
      <c r="F10" s="19">
        <v>1</v>
      </c>
      <c r="G10" s="19" t="s">
        <v>11</v>
      </c>
      <c r="H10" s="18"/>
    </row>
    <row r="11" spans="1:8" s="2" customFormat="1" x14ac:dyDescent="0.25">
      <c r="A11" s="19">
        <f t="shared" ref="A11:A73" si="0">ROW()-9</f>
        <v>2</v>
      </c>
      <c r="B11" s="20" t="s">
        <v>24</v>
      </c>
      <c r="C11" s="20" t="s">
        <v>22</v>
      </c>
      <c r="D11" s="21"/>
      <c r="E11" s="19" t="s">
        <v>16</v>
      </c>
      <c r="F11" s="19">
        <v>1</v>
      </c>
      <c r="G11" s="19" t="s">
        <v>11</v>
      </c>
      <c r="H11" s="18"/>
    </row>
    <row r="12" spans="1:8" s="2" customFormat="1" ht="30" x14ac:dyDescent="0.25">
      <c r="A12" s="19">
        <f t="shared" si="0"/>
        <v>3</v>
      </c>
      <c r="B12" s="22" t="s">
        <v>176</v>
      </c>
      <c r="C12" s="20" t="s">
        <v>13</v>
      </c>
      <c r="D12" s="20" t="s">
        <v>17</v>
      </c>
      <c r="E12" s="28" t="s">
        <v>8</v>
      </c>
      <c r="F12" s="29">
        <v>1</v>
      </c>
      <c r="G12" s="30" t="s">
        <v>10</v>
      </c>
      <c r="H12" s="18"/>
    </row>
    <row r="13" spans="1:8" s="2" customFormat="1" ht="30" x14ac:dyDescent="0.25">
      <c r="A13" s="19">
        <f t="shared" si="0"/>
        <v>4</v>
      </c>
      <c r="B13" s="22" t="s">
        <v>176</v>
      </c>
      <c r="C13" s="20" t="s">
        <v>14</v>
      </c>
      <c r="D13" s="24" t="s">
        <v>19</v>
      </c>
      <c r="E13" s="28" t="s">
        <v>8</v>
      </c>
      <c r="F13" s="29">
        <v>1</v>
      </c>
      <c r="G13" s="30" t="s">
        <v>10</v>
      </c>
      <c r="H13" s="18"/>
    </row>
    <row r="14" spans="1:8" s="2" customFormat="1" ht="30" x14ac:dyDescent="0.25">
      <c r="A14" s="19">
        <f t="shared" si="0"/>
        <v>5</v>
      </c>
      <c r="B14" s="22" t="s">
        <v>176</v>
      </c>
      <c r="C14" s="20" t="s">
        <v>13</v>
      </c>
      <c r="D14" s="24" t="s">
        <v>20</v>
      </c>
      <c r="E14" s="28" t="s">
        <v>8</v>
      </c>
      <c r="F14" s="29">
        <v>1</v>
      </c>
      <c r="G14" s="30" t="s">
        <v>10</v>
      </c>
      <c r="H14" s="18"/>
    </row>
    <row r="15" spans="1:8" s="2" customFormat="1" ht="60" x14ac:dyDescent="0.25">
      <c r="A15" s="19">
        <f t="shared" si="0"/>
        <v>6</v>
      </c>
      <c r="B15" s="22" t="s">
        <v>176</v>
      </c>
      <c r="C15" s="24" t="s">
        <v>26</v>
      </c>
      <c r="D15" s="24" t="s">
        <v>27</v>
      </c>
      <c r="E15" s="31" t="s">
        <v>9</v>
      </c>
      <c r="F15" s="31">
        <v>2660</v>
      </c>
      <c r="G15" s="30" t="s">
        <v>10</v>
      </c>
      <c r="H15" s="18"/>
    </row>
    <row r="16" spans="1:8" s="2" customFormat="1" ht="45" x14ac:dyDescent="0.25">
      <c r="A16" s="19">
        <f t="shared" si="0"/>
        <v>7</v>
      </c>
      <c r="B16" s="22" t="s">
        <v>176</v>
      </c>
      <c r="C16" s="24" t="s">
        <v>15</v>
      </c>
      <c r="D16" s="24" t="s">
        <v>15</v>
      </c>
      <c r="E16" s="31" t="s">
        <v>8</v>
      </c>
      <c r="F16" s="31">
        <v>12</v>
      </c>
      <c r="G16" s="30" t="s">
        <v>10</v>
      </c>
      <c r="H16" s="18"/>
    </row>
    <row r="17" spans="1:8" s="2" customFormat="1" ht="60" x14ac:dyDescent="0.25">
      <c r="A17" s="19">
        <f t="shared" si="0"/>
        <v>8</v>
      </c>
      <c r="B17" s="22" t="s">
        <v>176</v>
      </c>
      <c r="C17" s="24" t="s">
        <v>28</v>
      </c>
      <c r="D17" s="24" t="s">
        <v>29</v>
      </c>
      <c r="E17" s="31" t="s">
        <v>9</v>
      </c>
      <c r="F17" s="31">
        <v>1605</v>
      </c>
      <c r="G17" s="30" t="s">
        <v>10</v>
      </c>
      <c r="H17" s="18"/>
    </row>
    <row r="18" spans="1:8" s="2" customFormat="1" ht="60" x14ac:dyDescent="0.25">
      <c r="A18" s="19">
        <f t="shared" si="0"/>
        <v>9</v>
      </c>
      <c r="B18" s="22" t="s">
        <v>176</v>
      </c>
      <c r="C18" s="24" t="s">
        <v>30</v>
      </c>
      <c r="D18" s="24" t="s">
        <v>31</v>
      </c>
      <c r="E18" s="31" t="s">
        <v>9</v>
      </c>
      <c r="F18" s="31">
        <v>960</v>
      </c>
      <c r="G18" s="30" t="s">
        <v>10</v>
      </c>
      <c r="H18" s="18"/>
    </row>
    <row r="19" spans="1:8" s="2" customFormat="1" ht="60" x14ac:dyDescent="0.25">
      <c r="A19" s="19">
        <f t="shared" si="0"/>
        <v>10</v>
      </c>
      <c r="B19" s="22" t="s">
        <v>176</v>
      </c>
      <c r="C19" s="24" t="s">
        <v>32</v>
      </c>
      <c r="D19" s="24" t="s">
        <v>33</v>
      </c>
      <c r="E19" s="31" t="s">
        <v>9</v>
      </c>
      <c r="F19" s="31">
        <v>280</v>
      </c>
      <c r="G19" s="30" t="s">
        <v>10</v>
      </c>
      <c r="H19" s="18"/>
    </row>
    <row r="20" spans="1:8" s="2" customFormat="1" ht="60" x14ac:dyDescent="0.25">
      <c r="A20" s="19">
        <f t="shared" si="0"/>
        <v>11</v>
      </c>
      <c r="B20" s="22" t="s">
        <v>176</v>
      </c>
      <c r="C20" s="24" t="s">
        <v>34</v>
      </c>
      <c r="D20" s="24" t="s">
        <v>35</v>
      </c>
      <c r="E20" s="31" t="s">
        <v>9</v>
      </c>
      <c r="F20" s="31">
        <v>905</v>
      </c>
      <c r="G20" s="30" t="s">
        <v>10</v>
      </c>
      <c r="H20" s="18"/>
    </row>
    <row r="21" spans="1:8" s="2" customFormat="1" ht="60" x14ac:dyDescent="0.25">
      <c r="A21" s="19">
        <f t="shared" si="0"/>
        <v>12</v>
      </c>
      <c r="B21" s="22" t="s">
        <v>176</v>
      </c>
      <c r="C21" s="24" t="s">
        <v>36</v>
      </c>
      <c r="D21" s="24" t="s">
        <v>37</v>
      </c>
      <c r="E21" s="31" t="s">
        <v>9</v>
      </c>
      <c r="F21" s="31">
        <v>3465</v>
      </c>
      <c r="G21" s="30" t="s">
        <v>10</v>
      </c>
      <c r="H21" s="18"/>
    </row>
    <row r="22" spans="1:8" s="2" customFormat="1" ht="60" x14ac:dyDescent="0.25">
      <c r="A22" s="19">
        <f t="shared" si="0"/>
        <v>13</v>
      </c>
      <c r="B22" s="22" t="s">
        <v>176</v>
      </c>
      <c r="C22" s="24" t="s">
        <v>38</v>
      </c>
      <c r="D22" s="24" t="s">
        <v>39</v>
      </c>
      <c r="E22" s="31" t="s">
        <v>9</v>
      </c>
      <c r="F22" s="31">
        <v>390</v>
      </c>
      <c r="G22" s="30" t="s">
        <v>10</v>
      </c>
      <c r="H22" s="18"/>
    </row>
    <row r="23" spans="1:8" s="2" customFormat="1" ht="60" x14ac:dyDescent="0.25">
      <c r="A23" s="19">
        <f t="shared" si="0"/>
        <v>14</v>
      </c>
      <c r="B23" s="22" t="s">
        <v>176</v>
      </c>
      <c r="C23" s="24" t="s">
        <v>40</v>
      </c>
      <c r="D23" s="24" t="s">
        <v>41</v>
      </c>
      <c r="E23" s="31" t="s">
        <v>9</v>
      </c>
      <c r="F23" s="31">
        <v>2210</v>
      </c>
      <c r="G23" s="30" t="s">
        <v>10</v>
      </c>
      <c r="H23" s="18"/>
    </row>
    <row r="24" spans="1:8" s="2" customFormat="1" ht="60" x14ac:dyDescent="0.25">
      <c r="A24" s="19">
        <f t="shared" si="0"/>
        <v>15</v>
      </c>
      <c r="B24" s="22" t="s">
        <v>176</v>
      </c>
      <c r="C24" s="24" t="s">
        <v>42</v>
      </c>
      <c r="D24" s="24" t="s">
        <v>43</v>
      </c>
      <c r="E24" s="31" t="s">
        <v>9</v>
      </c>
      <c r="F24" s="31">
        <v>940</v>
      </c>
      <c r="G24" s="30" t="s">
        <v>10</v>
      </c>
      <c r="H24" s="18"/>
    </row>
    <row r="25" spans="1:8" s="2" customFormat="1" ht="60" x14ac:dyDescent="0.25">
      <c r="A25" s="19">
        <f t="shared" si="0"/>
        <v>16</v>
      </c>
      <c r="B25" s="22" t="s">
        <v>176</v>
      </c>
      <c r="C25" s="24" t="s">
        <v>44</v>
      </c>
      <c r="D25" s="24" t="s">
        <v>45</v>
      </c>
      <c r="E25" s="31" t="s">
        <v>9</v>
      </c>
      <c r="F25" s="31">
        <v>2885</v>
      </c>
      <c r="G25" s="30" t="s">
        <v>10</v>
      </c>
      <c r="H25" s="18"/>
    </row>
    <row r="26" spans="1:8" s="2" customFormat="1" ht="60" x14ac:dyDescent="0.25">
      <c r="A26" s="19">
        <f t="shared" si="0"/>
        <v>17</v>
      </c>
      <c r="B26" s="22" t="s">
        <v>176</v>
      </c>
      <c r="C26" s="24" t="s">
        <v>46</v>
      </c>
      <c r="D26" s="24" t="s">
        <v>47</v>
      </c>
      <c r="E26" s="31" t="s">
        <v>9</v>
      </c>
      <c r="F26" s="31">
        <v>370</v>
      </c>
      <c r="G26" s="30" t="s">
        <v>10</v>
      </c>
      <c r="H26" s="18"/>
    </row>
    <row r="27" spans="1:8" s="2" customFormat="1" ht="60" x14ac:dyDescent="0.25">
      <c r="A27" s="19">
        <f t="shared" si="0"/>
        <v>18</v>
      </c>
      <c r="B27" s="22" t="s">
        <v>176</v>
      </c>
      <c r="C27" s="23" t="s">
        <v>179</v>
      </c>
      <c r="D27" s="24" t="s">
        <v>178</v>
      </c>
      <c r="E27" s="31" t="s">
        <v>9</v>
      </c>
      <c r="F27" s="29">
        <v>710</v>
      </c>
      <c r="G27" s="30" t="s">
        <v>10</v>
      </c>
      <c r="H27" s="18"/>
    </row>
    <row r="28" spans="1:8" s="2" customFormat="1" ht="60" x14ac:dyDescent="0.25">
      <c r="A28" s="19">
        <f t="shared" si="0"/>
        <v>19</v>
      </c>
      <c r="B28" s="22" t="s">
        <v>176</v>
      </c>
      <c r="C28" s="24" t="s">
        <v>48</v>
      </c>
      <c r="D28" s="24" t="s">
        <v>49</v>
      </c>
      <c r="E28" s="31" t="s">
        <v>9</v>
      </c>
      <c r="F28" s="31">
        <v>400</v>
      </c>
      <c r="G28" s="30" t="s">
        <v>10</v>
      </c>
      <c r="H28" s="18"/>
    </row>
    <row r="29" spans="1:8" s="2" customFormat="1" ht="60" x14ac:dyDescent="0.25">
      <c r="A29" s="19">
        <f t="shared" si="0"/>
        <v>20</v>
      </c>
      <c r="B29" s="22" t="s">
        <v>176</v>
      </c>
      <c r="C29" s="24" t="s">
        <v>50</v>
      </c>
      <c r="D29" s="24" t="s">
        <v>51</v>
      </c>
      <c r="E29" s="31" t="s">
        <v>9</v>
      </c>
      <c r="F29" s="31">
        <v>540</v>
      </c>
      <c r="G29" s="30" t="s">
        <v>10</v>
      </c>
      <c r="H29" s="18"/>
    </row>
    <row r="30" spans="1:8" s="2" customFormat="1" ht="60" x14ac:dyDescent="0.25">
      <c r="A30" s="19">
        <f t="shared" si="0"/>
        <v>21</v>
      </c>
      <c r="B30" s="22" t="s">
        <v>176</v>
      </c>
      <c r="C30" s="24" t="s">
        <v>52</v>
      </c>
      <c r="D30" s="24" t="s">
        <v>53</v>
      </c>
      <c r="E30" s="31" t="s">
        <v>9</v>
      </c>
      <c r="F30" s="31">
        <v>920</v>
      </c>
      <c r="G30" s="30" t="s">
        <v>10</v>
      </c>
      <c r="H30" s="18"/>
    </row>
    <row r="31" spans="1:8" s="2" customFormat="1" ht="60" x14ac:dyDescent="0.25">
      <c r="A31" s="19">
        <f t="shared" si="0"/>
        <v>22</v>
      </c>
      <c r="B31" s="22" t="s">
        <v>176</v>
      </c>
      <c r="C31" s="24" t="s">
        <v>54</v>
      </c>
      <c r="D31" s="24" t="s">
        <v>55</v>
      </c>
      <c r="E31" s="31" t="s">
        <v>9</v>
      </c>
      <c r="F31" s="31">
        <v>370</v>
      </c>
      <c r="G31" s="30" t="s">
        <v>10</v>
      </c>
      <c r="H31" s="18"/>
    </row>
    <row r="32" spans="1:8" s="2" customFormat="1" ht="60" x14ac:dyDescent="0.25">
      <c r="A32" s="19">
        <f t="shared" si="0"/>
        <v>23</v>
      </c>
      <c r="B32" s="22" t="s">
        <v>176</v>
      </c>
      <c r="C32" s="24" t="s">
        <v>56</v>
      </c>
      <c r="D32" s="24" t="s">
        <v>57</v>
      </c>
      <c r="E32" s="31" t="s">
        <v>9</v>
      </c>
      <c r="F32" s="31">
        <v>510</v>
      </c>
      <c r="G32" s="30" t="s">
        <v>10</v>
      </c>
      <c r="H32" s="18"/>
    </row>
    <row r="33" spans="1:8" s="2" customFormat="1" ht="45" x14ac:dyDescent="0.25">
      <c r="A33" s="19">
        <f t="shared" si="0"/>
        <v>24</v>
      </c>
      <c r="B33" s="22" t="s">
        <v>176</v>
      </c>
      <c r="C33" s="24" t="s">
        <v>58</v>
      </c>
      <c r="D33" s="24" t="s">
        <v>59</v>
      </c>
      <c r="E33" s="31" t="s">
        <v>9</v>
      </c>
      <c r="F33" s="31">
        <v>1150</v>
      </c>
      <c r="G33" s="30" t="s">
        <v>10</v>
      </c>
      <c r="H33" s="18"/>
    </row>
    <row r="34" spans="1:8" s="2" customFormat="1" ht="45" x14ac:dyDescent="0.25">
      <c r="A34" s="19">
        <f t="shared" si="0"/>
        <v>25</v>
      </c>
      <c r="B34" s="22" t="s">
        <v>176</v>
      </c>
      <c r="C34" s="24" t="s">
        <v>60</v>
      </c>
      <c r="D34" s="24" t="s">
        <v>61</v>
      </c>
      <c r="E34" s="31" t="s">
        <v>9</v>
      </c>
      <c r="F34" s="31">
        <v>4040</v>
      </c>
      <c r="G34" s="30" t="s">
        <v>10</v>
      </c>
      <c r="H34" s="18"/>
    </row>
    <row r="35" spans="1:8" s="2" customFormat="1" ht="105" x14ac:dyDescent="0.25">
      <c r="A35" s="19">
        <f t="shared" si="0"/>
        <v>26</v>
      </c>
      <c r="B35" s="22" t="s">
        <v>176</v>
      </c>
      <c r="C35" s="25" t="s">
        <v>62</v>
      </c>
      <c r="D35" s="20" t="s">
        <v>180</v>
      </c>
      <c r="E35" s="31" t="s">
        <v>9</v>
      </c>
      <c r="F35" s="32">
        <v>435</v>
      </c>
      <c r="G35" s="30" t="s">
        <v>10</v>
      </c>
      <c r="H35" s="18"/>
    </row>
    <row r="36" spans="1:8" s="2" customFormat="1" ht="105" x14ac:dyDescent="0.25">
      <c r="A36" s="19">
        <f t="shared" si="0"/>
        <v>27</v>
      </c>
      <c r="B36" s="22" t="s">
        <v>176</v>
      </c>
      <c r="C36" s="25" t="s">
        <v>63</v>
      </c>
      <c r="D36" s="20" t="s">
        <v>180</v>
      </c>
      <c r="E36" s="31" t="s">
        <v>9</v>
      </c>
      <c r="F36" s="32">
        <v>700</v>
      </c>
      <c r="G36" s="30" t="s">
        <v>10</v>
      </c>
      <c r="H36" s="18"/>
    </row>
    <row r="37" spans="1:8" s="2" customFormat="1" ht="105" x14ac:dyDescent="0.25">
      <c r="A37" s="19">
        <f t="shared" si="0"/>
        <v>28</v>
      </c>
      <c r="B37" s="22" t="s">
        <v>176</v>
      </c>
      <c r="C37" s="25" t="s">
        <v>64</v>
      </c>
      <c r="D37" s="20" t="s">
        <v>180</v>
      </c>
      <c r="E37" s="31" t="s">
        <v>9</v>
      </c>
      <c r="F37" s="32">
        <v>420</v>
      </c>
      <c r="G37" s="30" t="s">
        <v>10</v>
      </c>
      <c r="H37" s="18"/>
    </row>
    <row r="38" spans="1:8" s="2" customFormat="1" ht="105" x14ac:dyDescent="0.25">
      <c r="A38" s="19">
        <f t="shared" si="0"/>
        <v>29</v>
      </c>
      <c r="B38" s="22" t="s">
        <v>176</v>
      </c>
      <c r="C38" s="25" t="s">
        <v>65</v>
      </c>
      <c r="D38" s="20" t="s">
        <v>181</v>
      </c>
      <c r="E38" s="31" t="s">
        <v>9</v>
      </c>
      <c r="F38" s="32">
        <v>70</v>
      </c>
      <c r="G38" s="30" t="s">
        <v>10</v>
      </c>
      <c r="H38" s="18"/>
    </row>
    <row r="39" spans="1:8" s="2" customFormat="1" ht="105" x14ac:dyDescent="0.25">
      <c r="A39" s="19">
        <f t="shared" si="0"/>
        <v>30</v>
      </c>
      <c r="B39" s="22" t="s">
        <v>176</v>
      </c>
      <c r="C39" s="25" t="s">
        <v>66</v>
      </c>
      <c r="D39" s="20" t="s">
        <v>181</v>
      </c>
      <c r="E39" s="31" t="s">
        <v>9</v>
      </c>
      <c r="F39" s="32">
        <v>70</v>
      </c>
      <c r="G39" s="30" t="s">
        <v>10</v>
      </c>
      <c r="H39" s="18"/>
    </row>
    <row r="40" spans="1:8" s="2" customFormat="1" ht="30" x14ac:dyDescent="0.25">
      <c r="A40" s="19">
        <f t="shared" si="0"/>
        <v>31</v>
      </c>
      <c r="B40" s="22" t="s">
        <v>176</v>
      </c>
      <c r="C40" s="26" t="s">
        <v>67</v>
      </c>
      <c r="D40" s="20" t="s">
        <v>68</v>
      </c>
      <c r="E40" s="28" t="s">
        <v>8</v>
      </c>
      <c r="F40" s="29">
        <v>24</v>
      </c>
      <c r="G40" s="30" t="s">
        <v>11</v>
      </c>
      <c r="H40" s="18"/>
    </row>
    <row r="41" spans="1:8" s="2" customFormat="1" ht="30" x14ac:dyDescent="0.25">
      <c r="A41" s="19">
        <f t="shared" si="0"/>
        <v>32</v>
      </c>
      <c r="B41" s="22" t="s">
        <v>176</v>
      </c>
      <c r="C41" s="26" t="s">
        <v>69</v>
      </c>
      <c r="D41" s="20" t="s">
        <v>70</v>
      </c>
      <c r="E41" s="28" t="s">
        <v>8</v>
      </c>
      <c r="F41" s="29">
        <f>94-58</f>
        <v>36</v>
      </c>
      <c r="G41" s="30" t="s">
        <v>11</v>
      </c>
      <c r="H41" s="18"/>
    </row>
    <row r="42" spans="1:8" s="2" customFormat="1" ht="30" x14ac:dyDescent="0.25">
      <c r="A42" s="19">
        <f t="shared" si="0"/>
        <v>33</v>
      </c>
      <c r="B42" s="22" t="s">
        <v>176</v>
      </c>
      <c r="C42" s="26" t="s">
        <v>71</v>
      </c>
      <c r="D42" s="20" t="s">
        <v>72</v>
      </c>
      <c r="E42" s="28" t="s">
        <v>8</v>
      </c>
      <c r="F42" s="29">
        <v>33</v>
      </c>
      <c r="G42" s="30" t="s">
        <v>11</v>
      </c>
      <c r="H42" s="18"/>
    </row>
    <row r="43" spans="1:8" s="2" customFormat="1" ht="30" x14ac:dyDescent="0.25">
      <c r="A43" s="19">
        <f t="shared" si="0"/>
        <v>34</v>
      </c>
      <c r="B43" s="22" t="s">
        <v>176</v>
      </c>
      <c r="C43" s="26" t="s">
        <v>73</v>
      </c>
      <c r="D43" s="20" t="s">
        <v>74</v>
      </c>
      <c r="E43" s="28" t="s">
        <v>8</v>
      </c>
      <c r="F43" s="29">
        <f>68-50</f>
        <v>18</v>
      </c>
      <c r="G43" s="30" t="s">
        <v>11</v>
      </c>
      <c r="H43" s="18"/>
    </row>
    <row r="44" spans="1:8" s="2" customFormat="1" ht="30" x14ac:dyDescent="0.25">
      <c r="A44" s="19">
        <f t="shared" si="0"/>
        <v>35</v>
      </c>
      <c r="B44" s="22" t="s">
        <v>176</v>
      </c>
      <c r="C44" s="26" t="s">
        <v>75</v>
      </c>
      <c r="D44" s="20" t="s">
        <v>76</v>
      </c>
      <c r="E44" s="28" t="s">
        <v>8</v>
      </c>
      <c r="F44" s="29">
        <v>2</v>
      </c>
      <c r="G44" s="30" t="s">
        <v>11</v>
      </c>
      <c r="H44" s="18"/>
    </row>
    <row r="45" spans="1:8" s="2" customFormat="1" ht="30" x14ac:dyDescent="0.25">
      <c r="A45" s="19">
        <f t="shared" si="0"/>
        <v>36</v>
      </c>
      <c r="B45" s="22" t="s">
        <v>176</v>
      </c>
      <c r="C45" s="26" t="s">
        <v>77</v>
      </c>
      <c r="D45" s="20" t="s">
        <v>78</v>
      </c>
      <c r="E45" s="28" t="s">
        <v>8</v>
      </c>
      <c r="F45" s="29">
        <v>19</v>
      </c>
      <c r="G45" s="30" t="s">
        <v>11</v>
      </c>
      <c r="H45" s="18"/>
    </row>
    <row r="46" spans="1:8" s="44" customFormat="1" ht="30" x14ac:dyDescent="0.25">
      <c r="A46" s="36">
        <f t="shared" si="0"/>
        <v>37</v>
      </c>
      <c r="B46" s="37" t="s">
        <v>176</v>
      </c>
      <c r="C46" s="38" t="s">
        <v>79</v>
      </c>
      <c r="D46" s="39" t="s">
        <v>80</v>
      </c>
      <c r="E46" s="40" t="s">
        <v>8</v>
      </c>
      <c r="F46" s="41">
        <f>31-7</f>
        <v>24</v>
      </c>
      <c r="G46" s="42" t="s">
        <v>11</v>
      </c>
      <c r="H46" s="43"/>
    </row>
    <row r="47" spans="1:8" s="2" customFormat="1" ht="30" x14ac:dyDescent="0.25">
      <c r="A47" s="19">
        <f t="shared" si="0"/>
        <v>38</v>
      </c>
      <c r="B47" s="22" t="s">
        <v>176</v>
      </c>
      <c r="C47" s="26" t="s">
        <v>81</v>
      </c>
      <c r="D47" s="20" t="s">
        <v>82</v>
      </c>
      <c r="E47" s="28" t="s">
        <v>8</v>
      </c>
      <c r="F47" s="29">
        <f>51-50</f>
        <v>1</v>
      </c>
      <c r="G47" s="30" t="s">
        <v>11</v>
      </c>
      <c r="H47" s="18"/>
    </row>
    <row r="48" spans="1:8" s="2" customFormat="1" ht="30" x14ac:dyDescent="0.25">
      <c r="A48" s="19">
        <f t="shared" si="0"/>
        <v>39</v>
      </c>
      <c r="B48" s="22" t="s">
        <v>176</v>
      </c>
      <c r="C48" s="26" t="s">
        <v>83</v>
      </c>
      <c r="D48" s="20" t="s">
        <v>84</v>
      </c>
      <c r="E48" s="28" t="s">
        <v>8</v>
      </c>
      <c r="F48" s="29">
        <v>9</v>
      </c>
      <c r="G48" s="30" t="s">
        <v>11</v>
      </c>
      <c r="H48" s="18"/>
    </row>
    <row r="49" spans="1:8" s="44" customFormat="1" ht="30" x14ac:dyDescent="0.25">
      <c r="A49" s="36">
        <f t="shared" si="0"/>
        <v>40</v>
      </c>
      <c r="B49" s="37" t="s">
        <v>176</v>
      </c>
      <c r="C49" s="38" t="s">
        <v>85</v>
      </c>
      <c r="D49" s="39" t="s">
        <v>86</v>
      </c>
      <c r="E49" s="40" t="s">
        <v>8</v>
      </c>
      <c r="F49" s="41">
        <f>255-120</f>
        <v>135</v>
      </c>
      <c r="G49" s="42" t="s">
        <v>11</v>
      </c>
      <c r="H49" s="43"/>
    </row>
    <row r="50" spans="1:8" s="2" customFormat="1" ht="30" x14ac:dyDescent="0.25">
      <c r="A50" s="19">
        <f t="shared" si="0"/>
        <v>41</v>
      </c>
      <c r="B50" s="22" t="s">
        <v>176</v>
      </c>
      <c r="C50" s="26" t="s">
        <v>87</v>
      </c>
      <c r="D50" s="20" t="s">
        <v>88</v>
      </c>
      <c r="E50" s="28" t="s">
        <v>8</v>
      </c>
      <c r="F50" s="29">
        <v>18</v>
      </c>
      <c r="G50" s="30" t="s">
        <v>11</v>
      </c>
      <c r="H50" s="18"/>
    </row>
    <row r="51" spans="1:8" s="2" customFormat="1" ht="30" x14ac:dyDescent="0.25">
      <c r="A51" s="19">
        <f t="shared" si="0"/>
        <v>42</v>
      </c>
      <c r="B51" s="22" t="s">
        <v>176</v>
      </c>
      <c r="C51" s="26" t="s">
        <v>89</v>
      </c>
      <c r="D51" s="20" t="s">
        <v>90</v>
      </c>
      <c r="E51" s="28" t="s">
        <v>8</v>
      </c>
      <c r="F51" s="29">
        <v>1586</v>
      </c>
      <c r="G51" s="30" t="s">
        <v>11</v>
      </c>
      <c r="H51" s="18"/>
    </row>
    <row r="52" spans="1:8" s="2" customFormat="1" ht="45" x14ac:dyDescent="0.25">
      <c r="A52" s="19">
        <f t="shared" si="0"/>
        <v>43</v>
      </c>
      <c r="B52" s="22" t="s">
        <v>176</v>
      </c>
      <c r="C52" s="26" t="s">
        <v>91</v>
      </c>
      <c r="D52" s="20" t="s">
        <v>92</v>
      </c>
      <c r="E52" s="28" t="s">
        <v>8</v>
      </c>
      <c r="F52" s="29">
        <f>2324-1470</f>
        <v>854</v>
      </c>
      <c r="G52" s="30" t="s">
        <v>11</v>
      </c>
      <c r="H52" s="18"/>
    </row>
    <row r="53" spans="1:8" s="2" customFormat="1" ht="45" x14ac:dyDescent="0.25">
      <c r="A53" s="19">
        <f t="shared" si="0"/>
        <v>44</v>
      </c>
      <c r="B53" s="22" t="s">
        <v>176</v>
      </c>
      <c r="C53" s="26" t="s">
        <v>93</v>
      </c>
      <c r="D53" s="20" t="s">
        <v>94</v>
      </c>
      <c r="E53" s="28" t="s">
        <v>8</v>
      </c>
      <c r="F53" s="29">
        <f>270-100</f>
        <v>170</v>
      </c>
      <c r="G53" s="30" t="s">
        <v>11</v>
      </c>
      <c r="H53" s="18"/>
    </row>
    <row r="54" spans="1:8" s="2" customFormat="1" ht="45" x14ac:dyDescent="0.25">
      <c r="A54" s="19">
        <f t="shared" si="0"/>
        <v>45</v>
      </c>
      <c r="B54" s="22" t="s">
        <v>176</v>
      </c>
      <c r="C54" s="26" t="s">
        <v>95</v>
      </c>
      <c r="D54" s="20" t="s">
        <v>96</v>
      </c>
      <c r="E54" s="28" t="s">
        <v>8</v>
      </c>
      <c r="F54" s="29">
        <f>1063-706.6</f>
        <v>356.4</v>
      </c>
      <c r="G54" s="30" t="s">
        <v>11</v>
      </c>
      <c r="H54" s="18"/>
    </row>
    <row r="55" spans="1:8" s="2" customFormat="1" ht="45" x14ac:dyDescent="0.25">
      <c r="A55" s="19">
        <f t="shared" si="0"/>
        <v>46</v>
      </c>
      <c r="B55" s="22" t="s">
        <v>176</v>
      </c>
      <c r="C55" s="26" t="s">
        <v>97</v>
      </c>
      <c r="D55" s="20" t="s">
        <v>98</v>
      </c>
      <c r="E55" s="28" t="s">
        <v>8</v>
      </c>
      <c r="F55" s="29">
        <f>123-106.6</f>
        <v>16.400000000000006</v>
      </c>
      <c r="G55" s="30" t="s">
        <v>11</v>
      </c>
      <c r="H55" s="18"/>
    </row>
    <row r="56" spans="1:8" s="2" customFormat="1" ht="30" x14ac:dyDescent="0.25">
      <c r="A56" s="19">
        <f t="shared" si="0"/>
        <v>47</v>
      </c>
      <c r="B56" s="22" t="s">
        <v>176</v>
      </c>
      <c r="C56" s="26" t="s">
        <v>99</v>
      </c>
      <c r="D56" s="20" t="s">
        <v>100</v>
      </c>
      <c r="E56" s="28" t="s">
        <v>8</v>
      </c>
      <c r="F56" s="29">
        <f>4756-3580</f>
        <v>1176</v>
      </c>
      <c r="G56" s="30" t="s">
        <v>11</v>
      </c>
      <c r="H56" s="18"/>
    </row>
    <row r="57" spans="1:8" s="2" customFormat="1" ht="45" x14ac:dyDescent="0.25">
      <c r="A57" s="19">
        <f t="shared" si="0"/>
        <v>48</v>
      </c>
      <c r="B57" s="22" t="s">
        <v>176</v>
      </c>
      <c r="C57" s="26" t="s">
        <v>101</v>
      </c>
      <c r="D57" s="20" t="s">
        <v>102</v>
      </c>
      <c r="E57" s="28" t="s">
        <v>8</v>
      </c>
      <c r="F57" s="29">
        <v>1186</v>
      </c>
      <c r="G57" s="30" t="s">
        <v>11</v>
      </c>
      <c r="H57" s="18"/>
    </row>
    <row r="58" spans="1:8" s="2" customFormat="1" ht="45" x14ac:dyDescent="0.25">
      <c r="A58" s="19">
        <f t="shared" si="0"/>
        <v>49</v>
      </c>
      <c r="B58" s="22" t="s">
        <v>176</v>
      </c>
      <c r="C58" s="26" t="s">
        <v>103</v>
      </c>
      <c r="D58" s="20" t="s">
        <v>104</v>
      </c>
      <c r="E58" s="28" t="s">
        <v>8</v>
      </c>
      <c r="F58" s="29">
        <v>40</v>
      </c>
      <c r="G58" s="30" t="s">
        <v>11</v>
      </c>
      <c r="H58" s="18"/>
    </row>
    <row r="59" spans="1:8" s="2" customFormat="1" ht="60" x14ac:dyDescent="0.25">
      <c r="A59" s="19">
        <f t="shared" si="0"/>
        <v>50</v>
      </c>
      <c r="B59" s="22" t="s">
        <v>176</v>
      </c>
      <c r="C59" s="26" t="s">
        <v>105</v>
      </c>
      <c r="D59" s="20"/>
      <c r="E59" s="28" t="s">
        <v>8</v>
      </c>
      <c r="F59" s="29">
        <v>10</v>
      </c>
      <c r="G59" s="30" t="s">
        <v>11</v>
      </c>
      <c r="H59" s="18"/>
    </row>
    <row r="60" spans="1:8" s="2" customFormat="1" ht="60" x14ac:dyDescent="0.25">
      <c r="A60" s="19">
        <f t="shared" si="0"/>
        <v>51</v>
      </c>
      <c r="B60" s="22" t="s">
        <v>176</v>
      </c>
      <c r="C60" s="26" t="s">
        <v>106</v>
      </c>
      <c r="D60" s="20"/>
      <c r="E60" s="28" t="s">
        <v>8</v>
      </c>
      <c r="F60" s="29">
        <v>20</v>
      </c>
      <c r="G60" s="30" t="s">
        <v>11</v>
      </c>
      <c r="H60" s="18"/>
    </row>
    <row r="61" spans="1:8" s="2" customFormat="1" ht="30" x14ac:dyDescent="0.25">
      <c r="A61" s="19">
        <f t="shared" si="0"/>
        <v>52</v>
      </c>
      <c r="B61" s="22" t="s">
        <v>176</v>
      </c>
      <c r="C61" s="26" t="s">
        <v>107</v>
      </c>
      <c r="D61" s="20" t="s">
        <v>108</v>
      </c>
      <c r="E61" s="28" t="s">
        <v>8</v>
      </c>
      <c r="F61" s="29">
        <v>48</v>
      </c>
      <c r="G61" s="30" t="s">
        <v>11</v>
      </c>
      <c r="H61" s="18"/>
    </row>
    <row r="62" spans="1:8" s="2" customFormat="1" ht="30" x14ac:dyDescent="0.25">
      <c r="A62" s="19">
        <f t="shared" si="0"/>
        <v>53</v>
      </c>
      <c r="B62" s="22" t="s">
        <v>176</v>
      </c>
      <c r="C62" s="26" t="s">
        <v>109</v>
      </c>
      <c r="D62" s="20" t="s">
        <v>110</v>
      </c>
      <c r="E62" s="28" t="s">
        <v>8</v>
      </c>
      <c r="F62" s="29">
        <v>24</v>
      </c>
      <c r="G62" s="30" t="s">
        <v>11</v>
      </c>
      <c r="H62" s="18"/>
    </row>
    <row r="63" spans="1:8" s="2" customFormat="1" ht="45" x14ac:dyDescent="0.25">
      <c r="A63" s="19">
        <f t="shared" si="0"/>
        <v>54</v>
      </c>
      <c r="B63" s="22" t="s">
        <v>176</v>
      </c>
      <c r="C63" s="26" t="s">
        <v>111</v>
      </c>
      <c r="D63" s="20"/>
      <c r="E63" s="28" t="s">
        <v>8</v>
      </c>
      <c r="F63" s="29">
        <v>16</v>
      </c>
      <c r="G63" s="30" t="s">
        <v>11</v>
      </c>
      <c r="H63" s="18"/>
    </row>
    <row r="64" spans="1:8" s="2" customFormat="1" ht="60" x14ac:dyDescent="0.25">
      <c r="A64" s="19">
        <f t="shared" si="0"/>
        <v>55</v>
      </c>
      <c r="B64" s="22" t="s">
        <v>176</v>
      </c>
      <c r="C64" s="26" t="s">
        <v>112</v>
      </c>
      <c r="D64" s="20" t="s">
        <v>113</v>
      </c>
      <c r="E64" s="28" t="s">
        <v>8</v>
      </c>
      <c r="F64" s="29">
        <v>17</v>
      </c>
      <c r="G64" s="30" t="s">
        <v>11</v>
      </c>
      <c r="H64" s="18"/>
    </row>
    <row r="65" spans="1:8" s="2" customFormat="1" ht="45" x14ac:dyDescent="0.25">
      <c r="A65" s="19">
        <f t="shared" si="0"/>
        <v>56</v>
      </c>
      <c r="B65" s="22" t="s">
        <v>176</v>
      </c>
      <c r="C65" s="26" t="s">
        <v>114</v>
      </c>
      <c r="D65" s="20"/>
      <c r="E65" s="28" t="s">
        <v>8</v>
      </c>
      <c r="F65" s="29">
        <v>34</v>
      </c>
      <c r="G65" s="30" t="s">
        <v>11</v>
      </c>
      <c r="H65" s="18"/>
    </row>
    <row r="66" spans="1:8" s="2" customFormat="1" ht="45" x14ac:dyDescent="0.25">
      <c r="A66" s="19">
        <f t="shared" si="0"/>
        <v>57</v>
      </c>
      <c r="B66" s="22" t="s">
        <v>176</v>
      </c>
      <c r="C66" s="26" t="s">
        <v>111</v>
      </c>
      <c r="D66" s="20"/>
      <c r="E66" s="28" t="s">
        <v>8</v>
      </c>
      <c r="F66" s="29">
        <v>10</v>
      </c>
      <c r="G66" s="30" t="s">
        <v>11</v>
      </c>
      <c r="H66" s="18"/>
    </row>
    <row r="67" spans="1:8" s="2" customFormat="1" ht="75" x14ac:dyDescent="0.25">
      <c r="A67" s="19">
        <f t="shared" si="0"/>
        <v>58</v>
      </c>
      <c r="B67" s="22" t="s">
        <v>176</v>
      </c>
      <c r="C67" s="26" t="s">
        <v>115</v>
      </c>
      <c r="D67" s="20" t="s">
        <v>116</v>
      </c>
      <c r="E67" s="28" t="s">
        <v>8</v>
      </c>
      <c r="F67" s="29">
        <v>4</v>
      </c>
      <c r="G67" s="30" t="s">
        <v>11</v>
      </c>
      <c r="H67" s="18"/>
    </row>
    <row r="68" spans="1:8" s="2" customFormat="1" ht="90" x14ac:dyDescent="0.25">
      <c r="A68" s="19">
        <f t="shared" si="0"/>
        <v>59</v>
      </c>
      <c r="B68" s="22" t="s">
        <v>176</v>
      </c>
      <c r="C68" s="26" t="s">
        <v>117</v>
      </c>
      <c r="D68" s="20" t="s">
        <v>118</v>
      </c>
      <c r="E68" s="28" t="s">
        <v>8</v>
      </c>
      <c r="F68" s="29">
        <v>14</v>
      </c>
      <c r="G68" s="30" t="s">
        <v>11</v>
      </c>
      <c r="H68" s="18"/>
    </row>
    <row r="69" spans="1:8" s="2" customFormat="1" ht="75" x14ac:dyDescent="0.25">
      <c r="A69" s="19">
        <f t="shared" si="0"/>
        <v>60</v>
      </c>
      <c r="B69" s="22" t="s">
        <v>176</v>
      </c>
      <c r="C69" s="26" t="s">
        <v>119</v>
      </c>
      <c r="D69" s="20" t="s">
        <v>120</v>
      </c>
      <c r="E69" s="28" t="s">
        <v>8</v>
      </c>
      <c r="F69" s="29">
        <v>12</v>
      </c>
      <c r="G69" s="30" t="s">
        <v>11</v>
      </c>
      <c r="H69" s="18"/>
    </row>
    <row r="70" spans="1:8" s="2" customFormat="1" ht="75" x14ac:dyDescent="0.25">
      <c r="A70" s="19">
        <f t="shared" si="0"/>
        <v>61</v>
      </c>
      <c r="B70" s="22" t="s">
        <v>176</v>
      </c>
      <c r="C70" s="26" t="s">
        <v>121</v>
      </c>
      <c r="D70" s="20" t="s">
        <v>122</v>
      </c>
      <c r="E70" s="28" t="s">
        <v>8</v>
      </c>
      <c r="F70" s="29">
        <v>1</v>
      </c>
      <c r="G70" s="30" t="s">
        <v>11</v>
      </c>
      <c r="H70" s="18"/>
    </row>
    <row r="71" spans="1:8" s="2" customFormat="1" ht="75" x14ac:dyDescent="0.25">
      <c r="A71" s="19">
        <f t="shared" si="0"/>
        <v>62</v>
      </c>
      <c r="B71" s="22" t="s">
        <v>176</v>
      </c>
      <c r="C71" s="26" t="s">
        <v>123</v>
      </c>
      <c r="D71" s="20" t="s">
        <v>124</v>
      </c>
      <c r="E71" s="28" t="s">
        <v>8</v>
      </c>
      <c r="F71" s="29">
        <v>2</v>
      </c>
      <c r="G71" s="30" t="s">
        <v>11</v>
      </c>
      <c r="H71" s="18"/>
    </row>
    <row r="72" spans="1:8" s="2" customFormat="1" ht="75" x14ac:dyDescent="0.25">
      <c r="A72" s="19">
        <f t="shared" si="0"/>
        <v>63</v>
      </c>
      <c r="B72" s="22" t="s">
        <v>176</v>
      </c>
      <c r="C72" s="26" t="s">
        <v>125</v>
      </c>
      <c r="D72" s="20" t="s">
        <v>126</v>
      </c>
      <c r="E72" s="28" t="s">
        <v>8</v>
      </c>
      <c r="F72" s="29">
        <v>2</v>
      </c>
      <c r="G72" s="30" t="s">
        <v>11</v>
      </c>
      <c r="H72" s="18"/>
    </row>
    <row r="73" spans="1:8" s="2" customFormat="1" ht="75" x14ac:dyDescent="0.25">
      <c r="A73" s="19">
        <f t="shared" si="0"/>
        <v>64</v>
      </c>
      <c r="B73" s="22" t="s">
        <v>176</v>
      </c>
      <c r="C73" s="26" t="s">
        <v>127</v>
      </c>
      <c r="D73" s="20" t="s">
        <v>128</v>
      </c>
      <c r="E73" s="28" t="s">
        <v>8</v>
      </c>
      <c r="F73" s="29">
        <v>4</v>
      </c>
      <c r="G73" s="30" t="s">
        <v>11</v>
      </c>
      <c r="H73" s="18"/>
    </row>
    <row r="74" spans="1:8" s="2" customFormat="1" ht="75" x14ac:dyDescent="0.25">
      <c r="A74" s="19">
        <f t="shared" ref="A74:A128" si="1">ROW()-9</f>
        <v>65</v>
      </c>
      <c r="B74" s="22" t="s">
        <v>176</v>
      </c>
      <c r="C74" s="26" t="s">
        <v>129</v>
      </c>
      <c r="D74" s="20" t="s">
        <v>130</v>
      </c>
      <c r="E74" s="28" t="s">
        <v>8</v>
      </c>
      <c r="F74" s="29">
        <v>16</v>
      </c>
      <c r="G74" s="30" t="s">
        <v>11</v>
      </c>
      <c r="H74" s="18"/>
    </row>
    <row r="75" spans="1:8" s="2" customFormat="1" ht="75" x14ac:dyDescent="0.25">
      <c r="A75" s="19">
        <f t="shared" si="1"/>
        <v>66</v>
      </c>
      <c r="B75" s="22" t="s">
        <v>176</v>
      </c>
      <c r="C75" s="26" t="s">
        <v>131</v>
      </c>
      <c r="D75" s="20" t="s">
        <v>132</v>
      </c>
      <c r="E75" s="28" t="s">
        <v>8</v>
      </c>
      <c r="F75" s="29">
        <v>17</v>
      </c>
      <c r="G75" s="30" t="s">
        <v>11</v>
      </c>
      <c r="H75" s="18"/>
    </row>
    <row r="76" spans="1:8" s="2" customFormat="1" ht="75" x14ac:dyDescent="0.25">
      <c r="A76" s="19">
        <f t="shared" si="1"/>
        <v>67</v>
      </c>
      <c r="B76" s="22" t="s">
        <v>176</v>
      </c>
      <c r="C76" s="26" t="s">
        <v>133</v>
      </c>
      <c r="D76" s="20" t="s">
        <v>134</v>
      </c>
      <c r="E76" s="28" t="s">
        <v>8</v>
      </c>
      <c r="F76" s="29">
        <v>14</v>
      </c>
      <c r="G76" s="30" t="s">
        <v>11</v>
      </c>
      <c r="H76" s="18"/>
    </row>
    <row r="77" spans="1:8" s="2" customFormat="1" ht="75" x14ac:dyDescent="0.25">
      <c r="A77" s="19">
        <f t="shared" si="1"/>
        <v>68</v>
      </c>
      <c r="B77" s="22" t="s">
        <v>176</v>
      </c>
      <c r="C77" s="26" t="s">
        <v>135</v>
      </c>
      <c r="D77" s="20" t="s">
        <v>136</v>
      </c>
      <c r="E77" s="28" t="s">
        <v>8</v>
      </c>
      <c r="F77" s="29">
        <v>4</v>
      </c>
      <c r="G77" s="30" t="s">
        <v>11</v>
      </c>
      <c r="H77" s="18"/>
    </row>
    <row r="78" spans="1:8" s="2" customFormat="1" ht="75" x14ac:dyDescent="0.25">
      <c r="A78" s="19">
        <f t="shared" si="1"/>
        <v>69</v>
      </c>
      <c r="B78" s="22" t="s">
        <v>176</v>
      </c>
      <c r="C78" s="26" t="s">
        <v>137</v>
      </c>
      <c r="D78" s="20" t="s">
        <v>138</v>
      </c>
      <c r="E78" s="28" t="s">
        <v>8</v>
      </c>
      <c r="F78" s="29">
        <v>1</v>
      </c>
      <c r="G78" s="30" t="s">
        <v>11</v>
      </c>
      <c r="H78" s="18"/>
    </row>
    <row r="79" spans="1:8" s="2" customFormat="1" ht="75" x14ac:dyDescent="0.25">
      <c r="A79" s="19">
        <f t="shared" si="1"/>
        <v>70</v>
      </c>
      <c r="B79" s="22" t="s">
        <v>176</v>
      </c>
      <c r="C79" s="26" t="s">
        <v>139</v>
      </c>
      <c r="D79" s="20" t="s">
        <v>140</v>
      </c>
      <c r="E79" s="28" t="s">
        <v>8</v>
      </c>
      <c r="F79" s="29">
        <v>2</v>
      </c>
      <c r="G79" s="30" t="s">
        <v>11</v>
      </c>
      <c r="H79" s="18"/>
    </row>
    <row r="80" spans="1:8" s="2" customFormat="1" ht="75" x14ac:dyDescent="0.25">
      <c r="A80" s="19">
        <f t="shared" si="1"/>
        <v>71</v>
      </c>
      <c r="B80" s="22" t="s">
        <v>176</v>
      </c>
      <c r="C80" s="26" t="s">
        <v>141</v>
      </c>
      <c r="D80" s="20" t="s">
        <v>142</v>
      </c>
      <c r="E80" s="28" t="s">
        <v>8</v>
      </c>
      <c r="F80" s="29">
        <v>2</v>
      </c>
      <c r="G80" s="30" t="s">
        <v>11</v>
      </c>
      <c r="H80" s="18"/>
    </row>
    <row r="81" spans="1:8" s="2" customFormat="1" ht="75" x14ac:dyDescent="0.25">
      <c r="A81" s="19">
        <f t="shared" si="1"/>
        <v>72</v>
      </c>
      <c r="B81" s="22" t="s">
        <v>176</v>
      </c>
      <c r="C81" s="26" t="s">
        <v>143</v>
      </c>
      <c r="D81" s="20" t="s">
        <v>144</v>
      </c>
      <c r="E81" s="28" t="s">
        <v>8</v>
      </c>
      <c r="F81" s="29">
        <v>3</v>
      </c>
      <c r="G81" s="30" t="s">
        <v>11</v>
      </c>
      <c r="H81" s="18"/>
    </row>
    <row r="82" spans="1:8" s="2" customFormat="1" ht="75" x14ac:dyDescent="0.25">
      <c r="A82" s="19">
        <f t="shared" si="1"/>
        <v>73</v>
      </c>
      <c r="B82" s="22" t="s">
        <v>176</v>
      </c>
      <c r="C82" s="26" t="s">
        <v>145</v>
      </c>
      <c r="D82" s="20" t="s">
        <v>146</v>
      </c>
      <c r="E82" s="28" t="s">
        <v>8</v>
      </c>
      <c r="F82" s="29">
        <v>22</v>
      </c>
      <c r="G82" s="30" t="s">
        <v>11</v>
      </c>
      <c r="H82" s="18"/>
    </row>
    <row r="83" spans="1:8" s="2" customFormat="1" ht="75" x14ac:dyDescent="0.25">
      <c r="A83" s="19">
        <f t="shared" si="1"/>
        <v>74</v>
      </c>
      <c r="B83" s="22" t="s">
        <v>176</v>
      </c>
      <c r="C83" s="26" t="s">
        <v>147</v>
      </c>
      <c r="D83" s="20" t="s">
        <v>148</v>
      </c>
      <c r="E83" s="28" t="s">
        <v>8</v>
      </c>
      <c r="F83" s="29">
        <v>2</v>
      </c>
      <c r="G83" s="30" t="s">
        <v>11</v>
      </c>
      <c r="H83" s="18"/>
    </row>
    <row r="84" spans="1:8" s="2" customFormat="1" ht="75" x14ac:dyDescent="0.25">
      <c r="A84" s="19">
        <f t="shared" si="1"/>
        <v>75</v>
      </c>
      <c r="B84" s="22" t="s">
        <v>176</v>
      </c>
      <c r="C84" s="26" t="s">
        <v>149</v>
      </c>
      <c r="D84" s="20" t="s">
        <v>150</v>
      </c>
      <c r="E84" s="28" t="s">
        <v>8</v>
      </c>
      <c r="F84" s="29">
        <v>6</v>
      </c>
      <c r="G84" s="30" t="s">
        <v>11</v>
      </c>
      <c r="H84" s="18"/>
    </row>
    <row r="85" spans="1:8" s="2" customFormat="1" ht="30" x14ac:dyDescent="0.25">
      <c r="A85" s="19">
        <f t="shared" si="1"/>
        <v>76</v>
      </c>
      <c r="B85" s="22" t="s">
        <v>176</v>
      </c>
      <c r="C85" s="26" t="s">
        <v>151</v>
      </c>
      <c r="D85" s="20" t="s">
        <v>152</v>
      </c>
      <c r="E85" s="28" t="s">
        <v>8</v>
      </c>
      <c r="F85" s="29">
        <v>49</v>
      </c>
      <c r="G85" s="30" t="s">
        <v>11</v>
      </c>
      <c r="H85" s="18"/>
    </row>
    <row r="86" spans="1:8" s="2" customFormat="1" x14ac:dyDescent="0.25">
      <c r="A86" s="19">
        <f t="shared" si="1"/>
        <v>77</v>
      </c>
      <c r="B86" s="22" t="s">
        <v>176</v>
      </c>
      <c r="C86" s="26" t="s">
        <v>153</v>
      </c>
      <c r="D86" s="20" t="s">
        <v>154</v>
      </c>
      <c r="E86" s="28" t="s">
        <v>8</v>
      </c>
      <c r="F86" s="29">
        <v>12</v>
      </c>
      <c r="G86" s="30" t="s">
        <v>11</v>
      </c>
      <c r="H86" s="18"/>
    </row>
    <row r="87" spans="1:8" s="2" customFormat="1" ht="30" x14ac:dyDescent="0.25">
      <c r="A87" s="19">
        <f t="shared" si="1"/>
        <v>78</v>
      </c>
      <c r="B87" s="22" t="s">
        <v>176</v>
      </c>
      <c r="C87" s="26" t="s">
        <v>155</v>
      </c>
      <c r="D87" s="20" t="s">
        <v>156</v>
      </c>
      <c r="E87" s="28" t="s">
        <v>8</v>
      </c>
      <c r="F87" s="29">
        <v>24</v>
      </c>
      <c r="G87" s="30" t="s">
        <v>11</v>
      </c>
      <c r="H87" s="18"/>
    </row>
    <row r="88" spans="1:8" s="2" customFormat="1" x14ac:dyDescent="0.25">
      <c r="A88" s="19">
        <f t="shared" si="1"/>
        <v>79</v>
      </c>
      <c r="B88" s="22" t="s">
        <v>176</v>
      </c>
      <c r="C88" s="26" t="s">
        <v>157</v>
      </c>
      <c r="D88" s="20" t="s">
        <v>158</v>
      </c>
      <c r="E88" s="28" t="s">
        <v>8</v>
      </c>
      <c r="F88" s="29">
        <v>12</v>
      </c>
      <c r="G88" s="30" t="s">
        <v>11</v>
      </c>
      <c r="H88" s="18"/>
    </row>
    <row r="89" spans="1:8" s="2" customFormat="1" x14ac:dyDescent="0.25">
      <c r="A89" s="19">
        <f t="shared" si="1"/>
        <v>80</v>
      </c>
      <c r="B89" s="22" t="s">
        <v>176</v>
      </c>
      <c r="C89" s="26" t="s">
        <v>159</v>
      </c>
      <c r="D89" s="20" t="s">
        <v>160</v>
      </c>
      <c r="E89" s="28" t="s">
        <v>9</v>
      </c>
      <c r="F89" s="29">
        <v>7.2</v>
      </c>
      <c r="G89" s="30" t="s">
        <v>11</v>
      </c>
      <c r="H89" s="18"/>
    </row>
    <row r="90" spans="1:8" s="2" customFormat="1" ht="30" x14ac:dyDescent="0.25">
      <c r="A90" s="19">
        <f t="shared" si="1"/>
        <v>81</v>
      </c>
      <c r="B90" s="22" t="s">
        <v>176</v>
      </c>
      <c r="C90" s="24" t="s">
        <v>161</v>
      </c>
      <c r="D90" s="22"/>
      <c r="E90" s="31" t="s">
        <v>8</v>
      </c>
      <c r="F90" s="31">
        <v>50</v>
      </c>
      <c r="G90" s="30" t="s">
        <v>11</v>
      </c>
      <c r="H90" s="18"/>
    </row>
    <row r="91" spans="1:8" s="2" customFormat="1" ht="30" x14ac:dyDescent="0.25">
      <c r="A91" s="19">
        <f t="shared" si="1"/>
        <v>82</v>
      </c>
      <c r="B91" s="22" t="s">
        <v>176</v>
      </c>
      <c r="C91" s="24" t="s">
        <v>162</v>
      </c>
      <c r="D91" s="22"/>
      <c r="E91" s="31" t="s">
        <v>8</v>
      </c>
      <c r="F91" s="31">
        <v>300</v>
      </c>
      <c r="G91" s="30" t="s">
        <v>11</v>
      </c>
      <c r="H91" s="18"/>
    </row>
    <row r="92" spans="1:8" s="2" customFormat="1" ht="30" x14ac:dyDescent="0.25">
      <c r="A92" s="19">
        <f t="shared" si="1"/>
        <v>83</v>
      </c>
      <c r="B92" s="22" t="s">
        <v>176</v>
      </c>
      <c r="C92" s="24" t="s">
        <v>163</v>
      </c>
      <c r="D92" s="22"/>
      <c r="E92" s="31" t="s">
        <v>8</v>
      </c>
      <c r="F92" s="31">
        <v>100</v>
      </c>
      <c r="G92" s="30" t="s">
        <v>11</v>
      </c>
      <c r="H92" s="18"/>
    </row>
    <row r="93" spans="1:8" s="2" customFormat="1" ht="30" x14ac:dyDescent="0.25">
      <c r="A93" s="19">
        <f t="shared" si="1"/>
        <v>84</v>
      </c>
      <c r="B93" s="22" t="s">
        <v>176</v>
      </c>
      <c r="C93" s="24" t="s">
        <v>164</v>
      </c>
      <c r="D93" s="22"/>
      <c r="E93" s="31" t="s">
        <v>9</v>
      </c>
      <c r="F93" s="31">
        <v>103</v>
      </c>
      <c r="G93" s="30" t="s">
        <v>11</v>
      </c>
      <c r="H93" s="18"/>
    </row>
    <row r="94" spans="1:8" s="2" customFormat="1" ht="30" x14ac:dyDescent="0.25">
      <c r="A94" s="19">
        <f t="shared" si="1"/>
        <v>85</v>
      </c>
      <c r="B94" s="22" t="s">
        <v>176</v>
      </c>
      <c r="C94" s="24" t="s">
        <v>165</v>
      </c>
      <c r="D94" s="27"/>
      <c r="E94" s="31" t="s">
        <v>9</v>
      </c>
      <c r="F94" s="29">
        <v>20</v>
      </c>
      <c r="G94" s="30" t="s">
        <v>11</v>
      </c>
      <c r="H94" s="18"/>
    </row>
    <row r="95" spans="1:8" s="2" customFormat="1" ht="30" x14ac:dyDescent="0.25">
      <c r="A95" s="19">
        <f t="shared" si="1"/>
        <v>86</v>
      </c>
      <c r="B95" s="22" t="s">
        <v>176</v>
      </c>
      <c r="C95" s="24" t="s">
        <v>166</v>
      </c>
      <c r="D95" s="22"/>
      <c r="E95" s="31" t="s">
        <v>8</v>
      </c>
      <c r="F95" s="31">
        <v>10</v>
      </c>
      <c r="G95" s="30" t="s">
        <v>11</v>
      </c>
      <c r="H95" s="18"/>
    </row>
    <row r="96" spans="1:8" s="2" customFormat="1" ht="45" x14ac:dyDescent="0.25">
      <c r="A96" s="19">
        <f t="shared" si="1"/>
        <v>87</v>
      </c>
      <c r="B96" s="22" t="s">
        <v>176</v>
      </c>
      <c r="C96" s="26" t="s">
        <v>167</v>
      </c>
      <c r="D96" s="27"/>
      <c r="E96" s="28" t="s">
        <v>9</v>
      </c>
      <c r="F96" s="29">
        <v>11</v>
      </c>
      <c r="G96" s="30" t="s">
        <v>11</v>
      </c>
      <c r="H96" s="18"/>
    </row>
    <row r="97" spans="1:8" s="2" customFormat="1" x14ac:dyDescent="0.25">
      <c r="A97" s="19">
        <f t="shared" si="1"/>
        <v>88</v>
      </c>
      <c r="B97" s="22" t="s">
        <v>176</v>
      </c>
      <c r="C97" s="26" t="s">
        <v>168</v>
      </c>
      <c r="D97" s="27"/>
      <c r="E97" s="28" t="s">
        <v>9</v>
      </c>
      <c r="F97" s="29">
        <v>20.5</v>
      </c>
      <c r="G97" s="30" t="s">
        <v>11</v>
      </c>
      <c r="H97" s="18"/>
    </row>
    <row r="98" spans="1:8" s="2" customFormat="1" ht="30" x14ac:dyDescent="0.25">
      <c r="A98" s="19">
        <f t="shared" si="1"/>
        <v>89</v>
      </c>
      <c r="B98" s="22" t="s">
        <v>176</v>
      </c>
      <c r="C98" s="26" t="s">
        <v>169</v>
      </c>
      <c r="D98" s="27"/>
      <c r="E98" s="28" t="s">
        <v>8</v>
      </c>
      <c r="F98" s="29">
        <v>4</v>
      </c>
      <c r="G98" s="30" t="s">
        <v>11</v>
      </c>
      <c r="H98" s="18"/>
    </row>
    <row r="99" spans="1:8" s="2" customFormat="1" ht="30" x14ac:dyDescent="0.25">
      <c r="A99" s="19">
        <f t="shared" si="1"/>
        <v>90</v>
      </c>
      <c r="B99" s="22" t="s">
        <v>176</v>
      </c>
      <c r="C99" s="26" t="s">
        <v>170</v>
      </c>
      <c r="D99" s="27"/>
      <c r="E99" s="28" t="s">
        <v>8</v>
      </c>
      <c r="F99" s="29">
        <v>3</v>
      </c>
      <c r="G99" s="30" t="s">
        <v>11</v>
      </c>
      <c r="H99" s="18"/>
    </row>
    <row r="100" spans="1:8" s="2" customFormat="1" ht="45" x14ac:dyDescent="0.25">
      <c r="A100" s="19">
        <f t="shared" si="1"/>
        <v>91</v>
      </c>
      <c r="B100" s="22" t="s">
        <v>176</v>
      </c>
      <c r="C100" s="26" t="s">
        <v>171</v>
      </c>
      <c r="D100" s="27"/>
      <c r="E100" s="28" t="s">
        <v>8</v>
      </c>
      <c r="F100" s="29">
        <v>5</v>
      </c>
      <c r="G100" s="30" t="s">
        <v>11</v>
      </c>
      <c r="H100" s="18"/>
    </row>
    <row r="101" spans="1:8" s="2" customFormat="1" ht="60" x14ac:dyDescent="0.25">
      <c r="A101" s="19">
        <f t="shared" si="1"/>
        <v>92</v>
      </c>
      <c r="B101" s="22" t="s">
        <v>176</v>
      </c>
      <c r="C101" s="26" t="s">
        <v>172</v>
      </c>
      <c r="D101" s="27"/>
      <c r="E101" s="28" t="s">
        <v>177</v>
      </c>
      <c r="F101" s="29">
        <v>0.45</v>
      </c>
      <c r="G101" s="30" t="s">
        <v>11</v>
      </c>
      <c r="H101" s="18"/>
    </row>
    <row r="102" spans="1:8" s="2" customFormat="1" ht="60" x14ac:dyDescent="0.25">
      <c r="A102" s="19">
        <f t="shared" si="1"/>
        <v>93</v>
      </c>
      <c r="B102" s="22" t="s">
        <v>176</v>
      </c>
      <c r="C102" s="26" t="s">
        <v>173</v>
      </c>
      <c r="D102" s="27"/>
      <c r="E102" s="28" t="s">
        <v>177</v>
      </c>
      <c r="F102" s="29">
        <v>0.3</v>
      </c>
      <c r="G102" s="30" t="s">
        <v>11</v>
      </c>
      <c r="H102" s="18"/>
    </row>
    <row r="103" spans="1:8" s="2" customFormat="1" ht="60" x14ac:dyDescent="0.25">
      <c r="A103" s="19">
        <f t="shared" si="1"/>
        <v>94</v>
      </c>
      <c r="B103" s="22" t="s">
        <v>176</v>
      </c>
      <c r="C103" s="26" t="s">
        <v>174</v>
      </c>
      <c r="D103" s="27"/>
      <c r="E103" s="28" t="s">
        <v>177</v>
      </c>
      <c r="F103" s="29">
        <v>0.3</v>
      </c>
      <c r="G103" s="30" t="s">
        <v>11</v>
      </c>
      <c r="H103" s="18"/>
    </row>
    <row r="104" spans="1:8" s="1" customFormat="1" x14ac:dyDescent="0.25">
      <c r="A104" s="19">
        <f t="shared" si="1"/>
        <v>95</v>
      </c>
      <c r="B104" s="22" t="s">
        <v>176</v>
      </c>
      <c r="C104" s="26" t="s">
        <v>175</v>
      </c>
      <c r="D104" s="20"/>
      <c r="E104" s="28" t="s">
        <v>177</v>
      </c>
      <c r="F104" s="29">
        <v>1.26</v>
      </c>
      <c r="G104" s="30" t="s">
        <v>11</v>
      </c>
      <c r="H104" s="18"/>
    </row>
    <row r="105" spans="1:8" s="1" customFormat="1" x14ac:dyDescent="0.25">
      <c r="A105" s="19">
        <f t="shared" si="1"/>
        <v>96</v>
      </c>
      <c r="B105" s="22" t="s">
        <v>176</v>
      </c>
      <c r="C105" s="24" t="s">
        <v>21</v>
      </c>
      <c r="D105" s="22"/>
      <c r="E105" s="31" t="s">
        <v>16</v>
      </c>
      <c r="F105" s="31">
        <v>1</v>
      </c>
      <c r="G105" s="30" t="s">
        <v>10</v>
      </c>
      <c r="H105" s="18"/>
    </row>
    <row r="106" spans="1:8" s="1" customFormat="1" ht="75" x14ac:dyDescent="0.25">
      <c r="A106" s="19">
        <f t="shared" si="1"/>
        <v>97</v>
      </c>
      <c r="B106" s="22" t="s">
        <v>182</v>
      </c>
      <c r="C106" s="26" t="s">
        <v>183</v>
      </c>
      <c r="D106" s="20" t="s">
        <v>226</v>
      </c>
      <c r="E106" s="28" t="s">
        <v>9</v>
      </c>
      <c r="F106" s="29">
        <v>1950</v>
      </c>
      <c r="G106" s="30" t="s">
        <v>10</v>
      </c>
      <c r="H106" s="18"/>
    </row>
    <row r="107" spans="1:8" s="1" customFormat="1" ht="45" x14ac:dyDescent="0.25">
      <c r="A107" s="19">
        <f t="shared" si="1"/>
        <v>98</v>
      </c>
      <c r="B107" s="22" t="s">
        <v>182</v>
      </c>
      <c r="C107" s="26" t="s">
        <v>184</v>
      </c>
      <c r="D107" s="20" t="s">
        <v>225</v>
      </c>
      <c r="E107" s="28" t="s">
        <v>9</v>
      </c>
      <c r="F107" s="29">
        <v>150</v>
      </c>
      <c r="G107" s="30" t="s">
        <v>11</v>
      </c>
      <c r="H107" s="18"/>
    </row>
    <row r="108" spans="1:8" s="1" customFormat="1" ht="30" x14ac:dyDescent="0.25">
      <c r="A108" s="19">
        <f t="shared" si="1"/>
        <v>99</v>
      </c>
      <c r="B108" s="22" t="s">
        <v>182</v>
      </c>
      <c r="C108" s="26" t="s">
        <v>185</v>
      </c>
      <c r="D108" s="20" t="s">
        <v>206</v>
      </c>
      <c r="E108" s="28" t="s">
        <v>8</v>
      </c>
      <c r="F108" s="29">
        <v>2</v>
      </c>
      <c r="G108" s="30" t="s">
        <v>10</v>
      </c>
      <c r="H108" s="18"/>
    </row>
    <row r="109" spans="1:8" s="1" customFormat="1" x14ac:dyDescent="0.25">
      <c r="A109" s="19">
        <f t="shared" si="1"/>
        <v>100</v>
      </c>
      <c r="B109" s="22" t="s">
        <v>182</v>
      </c>
      <c r="C109" s="26" t="s">
        <v>186</v>
      </c>
      <c r="D109" s="20" t="s">
        <v>207</v>
      </c>
      <c r="E109" s="28" t="s">
        <v>9</v>
      </c>
      <c r="F109" s="29">
        <v>40</v>
      </c>
      <c r="G109" s="30" t="s">
        <v>11</v>
      </c>
      <c r="H109" s="18"/>
    </row>
    <row r="110" spans="1:8" s="1" customFormat="1" ht="30" x14ac:dyDescent="0.25">
      <c r="A110" s="19">
        <f t="shared" si="1"/>
        <v>101</v>
      </c>
      <c r="B110" s="22" t="s">
        <v>182</v>
      </c>
      <c r="C110" s="26" t="s">
        <v>187</v>
      </c>
      <c r="D110" s="20" t="s">
        <v>208</v>
      </c>
      <c r="E110" s="28" t="s">
        <v>8</v>
      </c>
      <c r="F110" s="29">
        <v>200</v>
      </c>
      <c r="G110" s="30" t="s">
        <v>11</v>
      </c>
      <c r="H110" s="18"/>
    </row>
    <row r="111" spans="1:8" s="1" customFormat="1" x14ac:dyDescent="0.25">
      <c r="A111" s="19">
        <f t="shared" si="1"/>
        <v>102</v>
      </c>
      <c r="B111" s="22" t="s">
        <v>182</v>
      </c>
      <c r="C111" s="26" t="s">
        <v>188</v>
      </c>
      <c r="D111" s="20" t="s">
        <v>209</v>
      </c>
      <c r="E111" s="28" t="s">
        <v>8</v>
      </c>
      <c r="F111" s="29">
        <v>2</v>
      </c>
      <c r="G111" s="30" t="s">
        <v>11</v>
      </c>
      <c r="H111" s="18"/>
    </row>
    <row r="112" spans="1:8" s="1" customFormat="1" x14ac:dyDescent="0.25">
      <c r="A112" s="19">
        <f t="shared" si="1"/>
        <v>103</v>
      </c>
      <c r="B112" s="22" t="s">
        <v>182</v>
      </c>
      <c r="C112" s="26" t="s">
        <v>189</v>
      </c>
      <c r="D112" s="20" t="s">
        <v>210</v>
      </c>
      <c r="E112" s="28" t="s">
        <v>8</v>
      </c>
      <c r="F112" s="29">
        <v>1</v>
      </c>
      <c r="G112" s="30" t="s">
        <v>11</v>
      </c>
      <c r="H112" s="18"/>
    </row>
    <row r="113" spans="1:8" s="1" customFormat="1" x14ac:dyDescent="0.25">
      <c r="A113" s="19">
        <f t="shared" si="1"/>
        <v>104</v>
      </c>
      <c r="B113" s="22" t="s">
        <v>182</v>
      </c>
      <c r="C113" s="26" t="s">
        <v>190</v>
      </c>
      <c r="D113" s="20" t="s">
        <v>211</v>
      </c>
      <c r="E113" s="28" t="s">
        <v>8</v>
      </c>
      <c r="F113" s="29">
        <v>1</v>
      </c>
      <c r="G113" s="30" t="s">
        <v>11</v>
      </c>
      <c r="H113" s="18"/>
    </row>
    <row r="114" spans="1:8" s="1" customFormat="1" x14ac:dyDescent="0.25">
      <c r="A114" s="19">
        <f t="shared" si="1"/>
        <v>105</v>
      </c>
      <c r="B114" s="22" t="s">
        <v>182</v>
      </c>
      <c r="C114" s="26" t="s">
        <v>191</v>
      </c>
      <c r="D114" s="20" t="s">
        <v>227</v>
      </c>
      <c r="E114" s="28" t="s">
        <v>9</v>
      </c>
      <c r="F114" s="29">
        <v>5</v>
      </c>
      <c r="G114" s="30" t="s">
        <v>11</v>
      </c>
      <c r="H114" s="18"/>
    </row>
    <row r="115" spans="1:8" s="1" customFormat="1" x14ac:dyDescent="0.25">
      <c r="A115" s="19">
        <f t="shared" si="1"/>
        <v>106</v>
      </c>
      <c r="B115" s="22" t="s">
        <v>182</v>
      </c>
      <c r="C115" s="26" t="s">
        <v>192</v>
      </c>
      <c r="D115" s="20" t="s">
        <v>212</v>
      </c>
      <c r="E115" s="28" t="s">
        <v>8</v>
      </c>
      <c r="F115" s="29">
        <v>300</v>
      </c>
      <c r="G115" s="30" t="s">
        <v>11</v>
      </c>
      <c r="H115" s="18"/>
    </row>
    <row r="116" spans="1:8" s="1" customFormat="1" x14ac:dyDescent="0.25">
      <c r="A116" s="19">
        <f t="shared" si="1"/>
        <v>107</v>
      </c>
      <c r="B116" s="22" t="s">
        <v>182</v>
      </c>
      <c r="C116" s="26" t="s">
        <v>193</v>
      </c>
      <c r="D116" s="20" t="s">
        <v>213</v>
      </c>
      <c r="E116" s="28" t="s">
        <v>8</v>
      </c>
      <c r="F116" s="29">
        <v>300</v>
      </c>
      <c r="G116" s="30" t="s">
        <v>11</v>
      </c>
      <c r="H116" s="18"/>
    </row>
    <row r="117" spans="1:8" s="1" customFormat="1" x14ac:dyDescent="0.25">
      <c r="A117" s="19">
        <f t="shared" si="1"/>
        <v>108</v>
      </c>
      <c r="B117" s="22" t="s">
        <v>182</v>
      </c>
      <c r="C117" s="26" t="s">
        <v>194</v>
      </c>
      <c r="D117" s="20" t="s">
        <v>214</v>
      </c>
      <c r="E117" s="28" t="s">
        <v>8</v>
      </c>
      <c r="F117" s="29">
        <v>600</v>
      </c>
      <c r="G117" s="30" t="s">
        <v>11</v>
      </c>
      <c r="H117" s="18"/>
    </row>
    <row r="118" spans="1:8" s="1" customFormat="1" x14ac:dyDescent="0.25">
      <c r="A118" s="19">
        <f t="shared" si="1"/>
        <v>109</v>
      </c>
      <c r="B118" s="22" t="s">
        <v>182</v>
      </c>
      <c r="C118" s="26" t="s">
        <v>195</v>
      </c>
      <c r="D118" s="20" t="s">
        <v>215</v>
      </c>
      <c r="E118" s="28" t="s">
        <v>8</v>
      </c>
      <c r="F118" s="29">
        <v>9</v>
      </c>
      <c r="G118" s="30" t="s">
        <v>11</v>
      </c>
      <c r="H118" s="18"/>
    </row>
    <row r="119" spans="1:8" s="1" customFormat="1" x14ac:dyDescent="0.25">
      <c r="A119" s="19">
        <f t="shared" si="1"/>
        <v>110</v>
      </c>
      <c r="B119" s="22" t="s">
        <v>182</v>
      </c>
      <c r="C119" s="26" t="s">
        <v>196</v>
      </c>
      <c r="D119" s="20" t="s">
        <v>216</v>
      </c>
      <c r="E119" s="28" t="s">
        <v>8</v>
      </c>
      <c r="F119" s="29">
        <v>9</v>
      </c>
      <c r="G119" s="30" t="s">
        <v>11</v>
      </c>
      <c r="H119" s="18"/>
    </row>
    <row r="120" spans="1:8" s="1" customFormat="1" x14ac:dyDescent="0.25">
      <c r="A120" s="19">
        <f t="shared" si="1"/>
        <v>111</v>
      </c>
      <c r="B120" s="22" t="s">
        <v>182</v>
      </c>
      <c r="C120" s="26" t="s">
        <v>197</v>
      </c>
      <c r="D120" s="20" t="s">
        <v>217</v>
      </c>
      <c r="E120" s="28" t="s">
        <v>8</v>
      </c>
      <c r="F120" s="29">
        <v>8</v>
      </c>
      <c r="G120" s="30" t="s">
        <v>11</v>
      </c>
      <c r="H120" s="18"/>
    </row>
    <row r="121" spans="1:8" s="1" customFormat="1" x14ac:dyDescent="0.25">
      <c r="A121" s="19">
        <f t="shared" si="1"/>
        <v>112</v>
      </c>
      <c r="B121" s="22" t="s">
        <v>182</v>
      </c>
      <c r="C121" s="26" t="s">
        <v>198</v>
      </c>
      <c r="D121" s="20" t="s">
        <v>218</v>
      </c>
      <c r="E121" s="28" t="s">
        <v>8</v>
      </c>
      <c r="F121" s="29">
        <v>8</v>
      </c>
      <c r="G121" s="30" t="s">
        <v>11</v>
      </c>
      <c r="H121" s="18"/>
    </row>
    <row r="122" spans="1:8" s="1" customFormat="1" x14ac:dyDescent="0.25">
      <c r="A122" s="19">
        <f t="shared" si="1"/>
        <v>113</v>
      </c>
      <c r="B122" s="22" t="s">
        <v>182</v>
      </c>
      <c r="C122" s="26" t="s">
        <v>199</v>
      </c>
      <c r="D122" s="20" t="s">
        <v>219</v>
      </c>
      <c r="E122" s="28" t="s">
        <v>8</v>
      </c>
      <c r="F122" s="29">
        <v>5</v>
      </c>
      <c r="G122" s="30" t="s">
        <v>11</v>
      </c>
      <c r="H122" s="18"/>
    </row>
    <row r="123" spans="1:8" s="1" customFormat="1" x14ac:dyDescent="0.25">
      <c r="A123" s="19">
        <f t="shared" si="1"/>
        <v>114</v>
      </c>
      <c r="B123" s="22" t="s">
        <v>182</v>
      </c>
      <c r="C123" s="26" t="s">
        <v>200</v>
      </c>
      <c r="D123" s="20" t="s">
        <v>220</v>
      </c>
      <c r="E123" s="28" t="s">
        <v>8</v>
      </c>
      <c r="F123" s="29">
        <v>3</v>
      </c>
      <c r="G123" s="30" t="s">
        <v>11</v>
      </c>
      <c r="H123" s="18"/>
    </row>
    <row r="124" spans="1:8" s="1" customFormat="1" x14ac:dyDescent="0.25">
      <c r="A124" s="19">
        <f t="shared" si="1"/>
        <v>115</v>
      </c>
      <c r="B124" s="22" t="s">
        <v>182</v>
      </c>
      <c r="C124" s="26" t="s">
        <v>201</v>
      </c>
      <c r="D124" s="20" t="s">
        <v>221</v>
      </c>
      <c r="E124" s="28" t="s">
        <v>8</v>
      </c>
      <c r="F124" s="29">
        <v>3</v>
      </c>
      <c r="G124" s="30" t="s">
        <v>11</v>
      </c>
      <c r="H124" s="18"/>
    </row>
    <row r="125" spans="1:8" s="1" customFormat="1" x14ac:dyDescent="0.25">
      <c r="A125" s="19">
        <f t="shared" si="1"/>
        <v>116</v>
      </c>
      <c r="B125" s="22" t="s">
        <v>182</v>
      </c>
      <c r="C125" s="26" t="s">
        <v>202</v>
      </c>
      <c r="D125" s="20" t="s">
        <v>220</v>
      </c>
      <c r="E125" s="28" t="s">
        <v>8</v>
      </c>
      <c r="F125" s="29">
        <v>3</v>
      </c>
      <c r="G125" s="30" t="s">
        <v>11</v>
      </c>
      <c r="H125" s="18"/>
    </row>
    <row r="126" spans="1:8" s="1" customFormat="1" x14ac:dyDescent="0.25">
      <c r="A126" s="19">
        <f t="shared" si="1"/>
        <v>117</v>
      </c>
      <c r="B126" s="22" t="s">
        <v>182</v>
      </c>
      <c r="C126" s="26" t="s">
        <v>203</v>
      </c>
      <c r="D126" s="20" t="s">
        <v>222</v>
      </c>
      <c r="E126" s="28" t="s">
        <v>8</v>
      </c>
      <c r="F126" s="29">
        <v>4</v>
      </c>
      <c r="G126" s="30" t="s">
        <v>11</v>
      </c>
      <c r="H126" s="18"/>
    </row>
    <row r="127" spans="1:8" s="1" customFormat="1" ht="30" x14ac:dyDescent="0.25">
      <c r="A127" s="19">
        <f t="shared" si="1"/>
        <v>118</v>
      </c>
      <c r="B127" s="22" t="s">
        <v>182</v>
      </c>
      <c r="C127" s="26" t="s">
        <v>204</v>
      </c>
      <c r="D127" s="20" t="s">
        <v>223</v>
      </c>
      <c r="E127" s="28" t="s">
        <v>8</v>
      </c>
      <c r="F127" s="29">
        <v>1</v>
      </c>
      <c r="G127" s="30" t="s">
        <v>11</v>
      </c>
      <c r="H127" s="18"/>
    </row>
    <row r="128" spans="1:8" s="1" customFormat="1" ht="30" x14ac:dyDescent="0.25">
      <c r="A128" s="19">
        <f t="shared" si="1"/>
        <v>119</v>
      </c>
      <c r="B128" s="22" t="s">
        <v>182</v>
      </c>
      <c r="C128" s="26" t="s">
        <v>205</v>
      </c>
      <c r="D128" s="20" t="s">
        <v>224</v>
      </c>
      <c r="E128" s="28" t="s">
        <v>16</v>
      </c>
      <c r="F128" s="29">
        <v>60</v>
      </c>
      <c r="G128" s="30" t="s">
        <v>11</v>
      </c>
      <c r="H128" s="18"/>
    </row>
    <row r="129" spans="1:8" x14ac:dyDescent="0.25">
      <c r="A129" s="5"/>
      <c r="B129" s="5"/>
      <c r="C129" s="5"/>
      <c r="D129" s="5"/>
      <c r="E129" s="5"/>
      <c r="F129" s="5"/>
      <c r="G129" s="12"/>
      <c r="H129" s="13"/>
    </row>
    <row r="130" spans="1:8" x14ac:dyDescent="0.25">
      <c r="A130" s="5"/>
      <c r="B130" s="14" t="s">
        <v>3</v>
      </c>
      <c r="C130" s="15"/>
      <c r="D130" s="5"/>
      <c r="E130" s="5"/>
      <c r="F130" s="5"/>
      <c r="G130" s="12"/>
      <c r="H130" s="13"/>
    </row>
    <row r="131" spans="1:8" x14ac:dyDescent="0.25">
      <c r="A131" s="5"/>
      <c r="B131" s="15"/>
      <c r="C131" s="15"/>
      <c r="D131" s="5"/>
      <c r="E131" s="5"/>
      <c r="F131" s="5"/>
      <c r="G131" s="12"/>
      <c r="H131" s="13"/>
    </row>
    <row r="132" spans="1:8" x14ac:dyDescent="0.25">
      <c r="A132" s="5"/>
      <c r="B132" s="15"/>
      <c r="C132" s="15"/>
      <c r="D132" s="5"/>
      <c r="E132" s="5"/>
      <c r="F132" s="5"/>
      <c r="G132" s="12"/>
      <c r="H132" s="13"/>
    </row>
    <row r="133" spans="1:8" ht="53.25" customHeight="1" x14ac:dyDescent="0.25">
      <c r="A133" s="5"/>
      <c r="B133" s="15"/>
      <c r="C133" s="5" t="s">
        <v>12</v>
      </c>
      <c r="D133" s="16"/>
      <c r="E133" s="5"/>
      <c r="F133" s="5"/>
      <c r="G133" s="12"/>
      <c r="H133" s="13"/>
    </row>
    <row r="134" spans="1:8" x14ac:dyDescent="0.25">
      <c r="A134" s="5"/>
      <c r="B134" s="15"/>
      <c r="C134" s="15"/>
      <c r="D134" s="5"/>
      <c r="E134" s="5"/>
      <c r="F134" s="5"/>
      <c r="G134" s="12"/>
      <c r="H134" s="13"/>
    </row>
    <row r="135" spans="1:8" ht="43.5" x14ac:dyDescent="0.25">
      <c r="A135" s="5"/>
      <c r="B135" s="15"/>
      <c r="C135" s="5" t="s">
        <v>232</v>
      </c>
      <c r="D135" s="16"/>
      <c r="E135" s="5"/>
      <c r="F135" s="5"/>
      <c r="G135" s="12"/>
      <c r="H135" s="13"/>
    </row>
    <row r="137" spans="1:8" x14ac:dyDescent="0.25">
      <c r="B137" s="17" t="s">
        <v>230</v>
      </c>
    </row>
    <row r="138" spans="1:8" x14ac:dyDescent="0.25">
      <c r="B138" s="17" t="s">
        <v>231</v>
      </c>
    </row>
  </sheetData>
  <autoFilter ref="A9:H128" xr:uid="{00000000-0009-0000-0000-000000000000}"/>
  <mergeCells count="3">
    <mergeCell ref="A7:H7"/>
    <mergeCell ref="A1:C6"/>
    <mergeCell ref="E1:H6"/>
  </mergeCells>
  <pageMargins left="0.23622047244094491" right="0.23622047244094491" top="0.74803149606299213" bottom="0.74803149606299213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РВ</vt:lpstr>
    </vt:vector>
  </TitlesOfParts>
  <Company>SCCMCB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Сергиенко Ольга Владимировна</dc:creator>
  <cp:lastModifiedBy>Ендураев Владимир Анатольевич</cp:lastModifiedBy>
  <cp:lastPrinted>2021-05-18T13:16:28Z</cp:lastPrinted>
  <dcterms:created xsi:type="dcterms:W3CDTF">2019-12-10T13:07:51Z</dcterms:created>
  <dcterms:modified xsi:type="dcterms:W3CDTF">2025-03-31T10:17:25Z</dcterms:modified>
</cp:coreProperties>
</file>